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00" yWindow="-180" windowWidth="24015" windowHeight="12555" activeTab="2"/>
  </bookViews>
  <sheets>
    <sheet name="МАСТЕР ЛИСТ" sheetId="3" r:id="rId1"/>
    <sheet name="CEN 80" sheetId="2" r:id="rId2"/>
    <sheet name="CEN40" sheetId="1" r:id="rId3"/>
    <sheet name="CEN30" sheetId="5" r:id="rId4"/>
  </sheets>
  <definedNames>
    <definedName name="_xlnm.Print_Titles" localSheetId="1">'CEN 80'!$9:$12</definedName>
    <definedName name="_xlnm.Print_Titles" localSheetId="3">'CEN30'!$9:$11</definedName>
    <definedName name="_xlnm.Print_Titles" localSheetId="2">'CEN40'!$9:$11</definedName>
    <definedName name="_xlnm.Print_Titles" localSheetId="0">'МАСТЕР ЛИСТ'!$6:$6</definedName>
    <definedName name="_xlnm.Print_Area" localSheetId="1">'CEN 80'!$A$2:$S$51</definedName>
    <definedName name="_xlnm.Print_Area" localSheetId="3">'CEN30'!$B$2:$R$16</definedName>
    <definedName name="_xlnm.Print_Area" localSheetId="2">'CEN40'!$B$2:$T$52</definedName>
    <definedName name="_xlnm.Print_Area" localSheetId="0">'МАСТЕР ЛИСТ'!$A$1:$J$47</definedName>
  </definedNames>
  <calcPr calcId="145621"/>
</workbook>
</file>

<file path=xl/calcChain.xml><?xml version="1.0" encoding="utf-8"?>
<calcChain xmlns="http://schemas.openxmlformats.org/spreadsheetml/2006/main">
  <c r="P12" i="1" l="1"/>
  <c r="O12" i="1"/>
  <c r="N47" i="2"/>
  <c r="O46" i="2"/>
  <c r="P46" i="2" s="1"/>
  <c r="N46" i="2"/>
  <c r="N44" i="2"/>
  <c r="O43" i="2"/>
  <c r="P43" i="2" s="1"/>
  <c r="N43" i="2"/>
  <c r="N42" i="2"/>
  <c r="N41" i="2"/>
  <c r="O40" i="2"/>
  <c r="P40" i="2" s="1"/>
  <c r="N40" i="2"/>
  <c r="N39" i="2"/>
  <c r="N38" i="2"/>
  <c r="O37" i="2"/>
  <c r="P37" i="2" s="1"/>
  <c r="N37" i="2"/>
  <c r="N36" i="2"/>
  <c r="N35" i="2"/>
  <c r="O34" i="2"/>
  <c r="P34" i="2" s="1"/>
  <c r="N34" i="2"/>
  <c r="N33" i="2"/>
  <c r="N32" i="2"/>
  <c r="O31" i="2"/>
  <c r="P31" i="2" s="1"/>
  <c r="N31" i="2"/>
  <c r="N30" i="2"/>
  <c r="N29" i="2"/>
  <c r="O28" i="2"/>
  <c r="P28" i="2" s="1"/>
  <c r="N28" i="2"/>
  <c r="N27" i="2"/>
  <c r="N26" i="2"/>
  <c r="O25" i="2"/>
  <c r="P25" i="2" s="1"/>
  <c r="N25" i="2"/>
  <c r="N21" i="2"/>
  <c r="N20" i="2"/>
  <c r="O19" i="2"/>
  <c r="P19" i="2" s="1"/>
  <c r="N19" i="2"/>
  <c r="N18" i="2"/>
  <c r="N17" i="2"/>
  <c r="P16" i="2"/>
  <c r="O16" i="2"/>
  <c r="N16" i="2"/>
  <c r="N24" i="2"/>
  <c r="N23" i="2"/>
  <c r="P22" i="2"/>
  <c r="O22" i="2"/>
  <c r="N22" i="2"/>
  <c r="N15" i="2"/>
  <c r="N14" i="2"/>
  <c r="O13" i="2"/>
  <c r="P13" i="2" s="1"/>
  <c r="N13" i="2"/>
  <c r="N47" i="1" l="1"/>
  <c r="O46" i="1"/>
  <c r="P46" i="1" s="1"/>
  <c r="N46" i="1"/>
  <c r="N31" i="1"/>
  <c r="O30" i="1"/>
  <c r="P30" i="1" s="1"/>
  <c r="N30" i="1"/>
  <c r="N29" i="1"/>
  <c r="O28" i="1"/>
  <c r="P28" i="1" s="1"/>
  <c r="N28" i="1"/>
  <c r="N41" i="1"/>
  <c r="O40" i="1"/>
  <c r="P40" i="1" s="1"/>
  <c r="N40" i="1"/>
  <c r="N37" i="1"/>
  <c r="O36" i="1"/>
  <c r="P36" i="1" s="1"/>
  <c r="N36" i="1"/>
  <c r="N39" i="1"/>
  <c r="O38" i="1"/>
  <c r="P38" i="1" s="1"/>
  <c r="N38" i="1"/>
  <c r="N43" i="1"/>
  <c r="O42" i="1"/>
  <c r="P42" i="1" s="1"/>
  <c r="N42" i="1"/>
  <c r="N33" i="1"/>
  <c r="O32" i="1"/>
  <c r="P32" i="1" s="1"/>
  <c r="N32" i="1"/>
  <c r="N35" i="1"/>
  <c r="O34" i="1"/>
  <c r="P34" i="1" s="1"/>
  <c r="N34" i="1"/>
  <c r="N49" i="1"/>
  <c r="O48" i="1"/>
  <c r="P48" i="1" s="1"/>
  <c r="N48" i="1"/>
  <c r="N25" i="1"/>
  <c r="O24" i="1"/>
  <c r="P24" i="1" s="1"/>
  <c r="N24" i="1"/>
  <c r="N45" i="1"/>
  <c r="O44" i="1"/>
  <c r="P44" i="1" s="1"/>
  <c r="N44" i="1"/>
  <c r="N21" i="1"/>
  <c r="O20" i="1"/>
  <c r="P20" i="1" s="1"/>
  <c r="N20" i="1"/>
  <c r="N23" i="1"/>
  <c r="O22" i="1"/>
  <c r="P22" i="1" s="1"/>
  <c r="N22" i="1"/>
  <c r="N19" i="1"/>
  <c r="O18" i="1"/>
  <c r="P18" i="1" s="1"/>
  <c r="N18" i="1"/>
  <c r="N15" i="1"/>
  <c r="O14" i="1"/>
  <c r="P14" i="1" s="1"/>
  <c r="N14" i="1"/>
  <c r="N27" i="1"/>
  <c r="O26" i="1"/>
  <c r="P26" i="1" s="1"/>
  <c r="N26" i="1"/>
  <c r="N17" i="1"/>
  <c r="O16" i="1"/>
  <c r="P16" i="1" s="1"/>
  <c r="N16" i="1"/>
  <c r="K31" i="1"/>
  <c r="O31" i="1" s="1"/>
  <c r="P31" i="1" s="1"/>
  <c r="O12" i="5"/>
  <c r="P12" i="5" s="1"/>
  <c r="N13" i="5"/>
  <c r="K13" i="5"/>
  <c r="O13" i="5" s="1"/>
  <c r="P13" i="5" s="1"/>
  <c r="N12" i="5"/>
  <c r="K19" i="1"/>
  <c r="O19" i="1" s="1"/>
  <c r="P19" i="1" s="1"/>
  <c r="K41" i="1"/>
  <c r="O41" i="1" s="1"/>
  <c r="P41" i="1" s="1"/>
  <c r="K25" i="1"/>
  <c r="O25" i="1" s="1"/>
  <c r="P25" i="1" s="1"/>
  <c r="K21" i="1"/>
  <c r="O21" i="1" s="1"/>
  <c r="P21" i="1" s="1"/>
  <c r="K23" i="1"/>
  <c r="O23" i="1" s="1"/>
  <c r="P23" i="1" s="1"/>
  <c r="K45" i="1"/>
  <c r="O45" i="1" s="1"/>
  <c r="P45" i="1" s="1"/>
  <c r="K35" i="1"/>
  <c r="O35" i="1" s="1"/>
  <c r="P35" i="1" s="1"/>
  <c r="K33" i="1"/>
  <c r="O33" i="1" s="1"/>
  <c r="P33" i="1" s="1"/>
  <c r="K17" i="1"/>
  <c r="O17" i="1" s="1"/>
  <c r="P17" i="1" s="1"/>
  <c r="K39" i="1"/>
  <c r="O39" i="1" s="1"/>
  <c r="P39" i="1" s="1"/>
  <c r="K43" i="1"/>
  <c r="O43" i="1" s="1"/>
  <c r="P43" i="1" s="1"/>
  <c r="K29" i="1"/>
  <c r="O29" i="1" s="1"/>
  <c r="P29" i="1" s="1"/>
  <c r="N13" i="1"/>
  <c r="K13" i="1"/>
  <c r="O13" i="1" s="1"/>
  <c r="P13" i="1" s="1"/>
  <c r="N12" i="1"/>
  <c r="K15" i="1"/>
  <c r="O15" i="1" s="1"/>
  <c r="P15" i="1" s="1"/>
  <c r="K27" i="1"/>
  <c r="O27" i="1" s="1"/>
  <c r="P27" i="1" s="1"/>
  <c r="K49" i="1"/>
  <c r="O49" i="1" s="1"/>
  <c r="P49" i="1" s="1"/>
  <c r="K47" i="1"/>
  <c r="O47" i="1" s="1"/>
  <c r="P47" i="1" s="1"/>
  <c r="K37" i="1"/>
  <c r="O37" i="1" s="1"/>
  <c r="P37" i="1" s="1"/>
  <c r="K36" i="2"/>
  <c r="O36" i="2" s="1"/>
  <c r="P36" i="2" s="1"/>
  <c r="K35" i="2"/>
  <c r="O35" i="2" s="1"/>
  <c r="P35" i="2" s="1"/>
  <c r="K33" i="2"/>
  <c r="O33" i="2" s="1"/>
  <c r="P33" i="2" s="1"/>
  <c r="K32" i="2"/>
  <c r="O32" i="2" s="1"/>
  <c r="P32" i="2" s="1"/>
  <c r="K42" i="2"/>
  <c r="O42" i="2" s="1"/>
  <c r="P42" i="2" s="1"/>
  <c r="K41" i="2"/>
  <c r="O41" i="2" s="1"/>
  <c r="P41" i="2" s="1"/>
  <c r="R26" i="1" l="1"/>
  <c r="R12" i="1"/>
  <c r="Q12" i="1" s="1"/>
  <c r="R30" i="1"/>
  <c r="Q30" i="1" s="1"/>
  <c r="R28" i="1"/>
  <c r="Q28" i="1" s="1"/>
  <c r="R12" i="5"/>
  <c r="R48" i="1"/>
  <c r="Q48" i="1" s="1"/>
  <c r="R32" i="1"/>
  <c r="Q32" i="1" s="1"/>
  <c r="R38" i="1"/>
  <c r="Q38" i="1" s="1"/>
  <c r="R22" i="1"/>
  <c r="Q22" i="1" s="1"/>
  <c r="R14" i="1"/>
  <c r="Q14" i="1" s="1"/>
  <c r="R18" i="1"/>
  <c r="Q18" i="1" s="1"/>
  <c r="R46" i="1"/>
  <c r="R16" i="1"/>
  <c r="Q16" i="1" s="1"/>
  <c r="R34" i="1"/>
  <c r="R20" i="1"/>
  <c r="R40" i="1"/>
  <c r="Q40" i="1" s="1"/>
  <c r="R24" i="1"/>
  <c r="Q24" i="1" s="1"/>
  <c r="R36" i="1"/>
  <c r="S36" i="1" s="1"/>
  <c r="R31" i="2"/>
  <c r="Q31" i="2" s="1"/>
  <c r="R34" i="2"/>
  <c r="Q34" i="2" s="1"/>
  <c r="R40" i="2"/>
  <c r="Q40" i="2" s="1"/>
  <c r="S26" i="1" l="1"/>
  <c r="Q26" i="1"/>
  <c r="S12" i="1"/>
  <c r="S30" i="1"/>
  <c r="R42" i="1"/>
  <c r="Q42" i="1" s="1"/>
  <c r="R44" i="1"/>
  <c r="Q44" i="1" s="1"/>
  <c r="S22" i="1"/>
  <c r="S28" i="1"/>
  <c r="S18" i="1"/>
  <c r="Q12" i="5"/>
  <c r="S48" i="1"/>
  <c r="S38" i="1"/>
  <c r="S14" i="1"/>
  <c r="S32" i="1"/>
  <c r="S40" i="1"/>
  <c r="Q34" i="1"/>
  <c r="S34" i="1"/>
  <c r="S20" i="1"/>
  <c r="Q20" i="1"/>
  <c r="S16" i="1"/>
  <c r="Q46" i="1"/>
  <c r="S46" i="1"/>
  <c r="S24" i="1"/>
  <c r="Q36" i="1"/>
  <c r="S42" i="1" l="1"/>
  <c r="S44" i="1"/>
  <c r="K15" i="2" l="1"/>
  <c r="O15" i="2" s="1"/>
  <c r="P15" i="2" s="1"/>
  <c r="K14" i="2"/>
  <c r="O14" i="2" s="1"/>
  <c r="P14" i="2" s="1"/>
  <c r="K47" i="2"/>
  <c r="K21" i="2"/>
  <c r="O21" i="2" s="1"/>
  <c r="P21" i="2" s="1"/>
  <c r="K20" i="2"/>
  <c r="O20" i="2" s="1"/>
  <c r="P20" i="2" s="1"/>
  <c r="K24" i="2"/>
  <c r="O24" i="2" s="1"/>
  <c r="P24" i="2" s="1"/>
  <c r="K23" i="2"/>
  <c r="O23" i="2" s="1"/>
  <c r="P23" i="2" s="1"/>
  <c r="K39" i="2"/>
  <c r="O39" i="2" s="1"/>
  <c r="P39" i="2" s="1"/>
  <c r="K38" i="2"/>
  <c r="O38" i="2" s="1"/>
  <c r="P38" i="2" s="1"/>
  <c r="K44" i="2"/>
  <c r="K30" i="2"/>
  <c r="O30" i="2" s="1"/>
  <c r="P30" i="2" s="1"/>
  <c r="K29" i="2"/>
  <c r="O29" i="2" s="1"/>
  <c r="P29" i="2" s="1"/>
  <c r="K27" i="2"/>
  <c r="O27" i="2" s="1"/>
  <c r="P27" i="2" s="1"/>
  <c r="K26" i="2"/>
  <c r="O26" i="2" s="1"/>
  <c r="P26" i="2" s="1"/>
  <c r="R19" i="2" l="1"/>
  <c r="Q19" i="2" s="1"/>
  <c r="R13" i="2"/>
  <c r="Q13" i="2" s="1"/>
  <c r="R22" i="2"/>
  <c r="Q22" i="2" s="1"/>
  <c r="R37" i="2"/>
  <c r="Q37" i="2" s="1"/>
  <c r="R25" i="2"/>
  <c r="Q25" i="2" s="1"/>
  <c r="R28" i="2"/>
  <c r="Q28" i="2" s="1"/>
  <c r="K18" i="2" l="1"/>
  <c r="O18" i="2" s="1"/>
  <c r="P18" i="2" s="1"/>
  <c r="K17" i="2"/>
  <c r="O17" i="2" s="1"/>
  <c r="P17" i="2" s="1"/>
  <c r="R16" i="2" l="1"/>
  <c r="Q16" i="2" s="1"/>
</calcChain>
</file>

<file path=xl/sharedStrings.xml><?xml version="1.0" encoding="utf-8"?>
<sst xmlns="http://schemas.openxmlformats.org/spreadsheetml/2006/main" count="594" uniqueCount="224">
  <si>
    <t>Place</t>
  </si>
  <si>
    <t>Rider_ID</t>
  </si>
  <si>
    <t>Horse_ID</t>
  </si>
  <si>
    <t>SPh</t>
  </si>
  <si>
    <t>SAver</t>
  </si>
  <si>
    <t>TTime</t>
  </si>
  <si>
    <t>Дистанционные конные пробеги</t>
  </si>
  <si>
    <t>Технические результаты</t>
  </si>
  <si>
    <t>Место</t>
  </si>
  <si>
    <t>Стартовый №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</si>
  <si>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</si>
  <si>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</si>
  <si>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</si>
  <si>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  <charset val="204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</si>
  <si>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</si>
  <si>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</si>
  <si>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</si>
  <si>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</si>
  <si>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</si>
  <si>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</si>
  <si>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</si>
  <si>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</si>
  <si>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</si>
  <si>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</si>
  <si>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</si>
  <si>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</si>
  <si>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</si>
  <si>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</si>
  <si>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</si>
  <si>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</si>
  <si>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</si>
  <si>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Главный судья</t>
  </si>
  <si>
    <t>Главный секретарь</t>
  </si>
  <si>
    <t>3 этап:</t>
  </si>
  <si>
    <t>Мастер-лист</t>
  </si>
  <si>
    <t>№ п/п</t>
  </si>
  <si>
    <t>№ лошади</t>
  </si>
  <si>
    <r>
      <t>КЛИЧКА ЛОШАДИ- г.р.</t>
    </r>
    <r>
      <rPr>
        <sz val="9"/>
        <rFont val="Verdana"/>
        <family val="2"/>
        <charset val="204"/>
      </rPr>
      <t xml:space="preserve"> 
масть, пол, порода, отец, место рождения</t>
    </r>
  </si>
  <si>
    <t>Отметка ветеринарной инспекции</t>
  </si>
  <si>
    <t xml:space="preserve">CEN 1* 80 </t>
  </si>
  <si>
    <t>Допущен</t>
  </si>
  <si>
    <t xml:space="preserve">CEN 40 </t>
  </si>
  <si>
    <t xml:space="preserve">CEN 30 </t>
  </si>
  <si>
    <t>Ветеринарный врач</t>
  </si>
  <si>
    <t>КУБОК Ставропольского края
1 этап</t>
  </si>
  <si>
    <t>Дистанция CEN 1* 80 км</t>
  </si>
  <si>
    <t>Ставропольский кр., Минераловодский р-н, с. Марьины Колодцы, КСК "Авангард"</t>
  </si>
  <si>
    <t>01.04.2017г.</t>
  </si>
  <si>
    <t>Филатова И.В.</t>
  </si>
  <si>
    <t>Нечаева Н.С.</t>
  </si>
  <si>
    <r>
      <t>УРЧУКОВ</t>
    </r>
    <r>
      <rPr>
        <sz val="9"/>
        <rFont val="Verdana"/>
        <family val="2"/>
        <charset val="204"/>
      </rPr>
      <t xml:space="preserve">
Заурбек</t>
    </r>
  </si>
  <si>
    <t>017310</t>
  </si>
  <si>
    <t>Урчуков З.</t>
  </si>
  <si>
    <r>
      <t>УРЧУКОВ</t>
    </r>
    <r>
      <rPr>
        <sz val="9"/>
        <rFont val="Verdana"/>
        <family val="2"/>
        <charset val="204"/>
      </rPr>
      <t xml:space="preserve">
Алибек</t>
    </r>
  </si>
  <si>
    <t>003091</t>
  </si>
  <si>
    <t>Кулов В.</t>
  </si>
  <si>
    <r>
      <t>Дистанция CEN 40</t>
    </r>
    <r>
      <rPr>
        <sz val="12"/>
        <rFont val="Verdana"/>
        <family val="2"/>
        <charset val="204"/>
      </rPr>
      <t xml:space="preserve"> км</t>
    </r>
  </si>
  <si>
    <t>Вороков А.</t>
  </si>
  <si>
    <t>013779</t>
  </si>
  <si>
    <t>014468</t>
  </si>
  <si>
    <t>Бичканов М.</t>
  </si>
  <si>
    <r>
      <t>ШОКАРОВ</t>
    </r>
    <r>
      <rPr>
        <sz val="9"/>
        <rFont val="Verdana"/>
        <family val="2"/>
        <charset val="204"/>
      </rPr>
      <t xml:space="preserve">
Аслан</t>
    </r>
  </si>
  <si>
    <r>
      <t xml:space="preserve">ШЕВЧИК
</t>
    </r>
    <r>
      <rPr>
        <sz val="9"/>
        <rFont val="Verdana"/>
        <family val="2"/>
        <charset val="204"/>
      </rPr>
      <t>Владимир</t>
    </r>
  </si>
  <si>
    <t>007364</t>
  </si>
  <si>
    <t>016208</t>
  </si>
  <si>
    <t>015217</t>
  </si>
  <si>
    <r>
      <t xml:space="preserve">УНАЧЕВ
</t>
    </r>
    <r>
      <rPr>
        <sz val="9"/>
        <rFont val="Verdana"/>
        <family val="2"/>
        <charset val="204"/>
      </rPr>
      <t>Салим</t>
    </r>
  </si>
  <si>
    <t>025589</t>
  </si>
  <si>
    <t>009292</t>
  </si>
  <si>
    <r>
      <t xml:space="preserve">КУГОТОВ
</t>
    </r>
    <r>
      <rPr>
        <sz val="9"/>
        <rFont val="Verdana"/>
        <family val="2"/>
        <charset val="204"/>
      </rPr>
      <t>Рамазан</t>
    </r>
  </si>
  <si>
    <r>
      <t xml:space="preserve">БАТЫРОВ
</t>
    </r>
    <r>
      <rPr>
        <sz val="9"/>
        <rFont val="Verdana"/>
        <family val="2"/>
        <charset val="204"/>
      </rPr>
      <t>Аслан</t>
    </r>
  </si>
  <si>
    <t>049599</t>
  </si>
  <si>
    <r>
      <t xml:space="preserve">БАЙБЕКОВ
</t>
    </r>
    <r>
      <rPr>
        <sz val="9"/>
        <rFont val="Verdana"/>
        <family val="2"/>
        <charset val="204"/>
      </rPr>
      <t>Муаед</t>
    </r>
  </si>
  <si>
    <t>029195</t>
  </si>
  <si>
    <r>
      <t xml:space="preserve">МИДОВ
</t>
    </r>
    <r>
      <rPr>
        <sz val="9"/>
        <rFont val="Verdana"/>
        <family val="2"/>
        <charset val="204"/>
      </rPr>
      <t>Аниуар</t>
    </r>
  </si>
  <si>
    <t>022491</t>
  </si>
  <si>
    <t>ч/в
Вороков А.</t>
  </si>
  <si>
    <r>
      <t xml:space="preserve">НОРБИДИЙ-08
</t>
    </r>
    <r>
      <rPr>
        <sz val="9"/>
        <rFont val="Verdana"/>
        <family val="2"/>
        <charset val="204"/>
      </rPr>
      <t>рыж., жер., араб., Белфаст, к/з Велес</t>
    </r>
  </si>
  <si>
    <t>015707</t>
  </si>
  <si>
    <t>015706</t>
  </si>
  <si>
    <t>014364</t>
  </si>
  <si>
    <t>012982</t>
  </si>
  <si>
    <r>
      <t xml:space="preserve">МИЛОВАНОВА
</t>
    </r>
    <r>
      <rPr>
        <sz val="9"/>
        <rFont val="Verdana"/>
        <family val="2"/>
        <charset val="204"/>
      </rPr>
      <t>Надежда</t>
    </r>
  </si>
  <si>
    <t>013278</t>
  </si>
  <si>
    <r>
      <t xml:space="preserve">БАХТИЯР-10
</t>
    </r>
    <r>
      <rPr>
        <sz val="9"/>
        <rFont val="Verdana"/>
        <family val="2"/>
        <charset val="204"/>
      </rPr>
      <t>сер., мер., терск., Бешмет, Ставропольский край</t>
    </r>
  </si>
  <si>
    <t>013971</t>
  </si>
  <si>
    <t>Милованова Н.</t>
  </si>
  <si>
    <t>Муха Team
КБР</t>
  </si>
  <si>
    <r>
      <t xml:space="preserve">БАШКИНОВА
</t>
    </r>
    <r>
      <rPr>
        <sz val="9"/>
        <rFont val="Verdana"/>
        <family val="2"/>
        <charset val="204"/>
      </rPr>
      <t>Ирина</t>
    </r>
  </si>
  <si>
    <t>020894</t>
  </si>
  <si>
    <r>
      <t xml:space="preserve">КАЛОВ
</t>
    </r>
    <r>
      <rPr>
        <sz val="9"/>
        <rFont val="Verdana"/>
        <family val="2"/>
        <charset val="204"/>
      </rPr>
      <t>Мухамед</t>
    </r>
  </si>
  <si>
    <t>011990</t>
  </si>
  <si>
    <t>012841</t>
  </si>
  <si>
    <r>
      <t xml:space="preserve">АСЛАНОВА
</t>
    </r>
    <r>
      <rPr>
        <sz val="9"/>
        <rFont val="Verdana"/>
        <family val="2"/>
        <charset val="204"/>
      </rPr>
      <t>Карина, 1995</t>
    </r>
  </si>
  <si>
    <t>на оформл.</t>
  </si>
  <si>
    <r>
      <t xml:space="preserve">НАВАР-11
</t>
    </r>
    <r>
      <rPr>
        <sz val="9"/>
        <rFont val="Verdana"/>
        <family val="2"/>
        <charset val="204"/>
      </rPr>
      <t>гн., мер., ПК, Нурик, Россия</t>
    </r>
  </si>
  <si>
    <t>016930</t>
  </si>
  <si>
    <t>017375</t>
  </si>
  <si>
    <t>024788</t>
  </si>
  <si>
    <t>017312</t>
  </si>
  <si>
    <r>
      <t xml:space="preserve">КАЗАНОКОВА
</t>
    </r>
    <r>
      <rPr>
        <sz val="9"/>
        <rFont val="Verdana"/>
        <family val="2"/>
        <charset val="204"/>
      </rPr>
      <t>Елена</t>
    </r>
  </si>
  <si>
    <t>Пыряев М.</t>
  </si>
  <si>
    <t>Мельбард Н.</t>
  </si>
  <si>
    <t>Эздеков М.</t>
  </si>
  <si>
    <r>
      <t xml:space="preserve">ПШУКОВ
</t>
    </r>
    <r>
      <rPr>
        <sz val="9"/>
        <rFont val="Verdana"/>
        <family val="2"/>
        <charset val="204"/>
      </rPr>
      <t>Амир</t>
    </r>
  </si>
  <si>
    <r>
      <t xml:space="preserve">ВАЛЬТЕР
</t>
    </r>
    <r>
      <rPr>
        <sz val="9"/>
        <rFont val="Verdana"/>
        <family val="2"/>
        <charset val="204"/>
      </rPr>
      <t>Татьяна</t>
    </r>
  </si>
  <si>
    <t>013479</t>
  </si>
  <si>
    <t>014930</t>
  </si>
  <si>
    <t>Егорова Н.</t>
  </si>
  <si>
    <t>Калов М.</t>
  </si>
  <si>
    <t>Кунижев Р.</t>
  </si>
  <si>
    <t>ч/в
 КБР</t>
  </si>
  <si>
    <t>006763</t>
  </si>
  <si>
    <t>Качкаров А.</t>
  </si>
  <si>
    <t>ч/в
КБР</t>
  </si>
  <si>
    <r>
      <t xml:space="preserve">ЭРКЕНОВ
</t>
    </r>
    <r>
      <rPr>
        <sz val="9"/>
        <rFont val="Verdana"/>
        <family val="2"/>
        <charset val="204"/>
      </rPr>
      <t>Асхат</t>
    </r>
  </si>
  <si>
    <r>
      <t xml:space="preserve">ЧУЛАНОВ
</t>
    </r>
    <r>
      <rPr>
        <sz val="9"/>
        <rFont val="Verdana"/>
        <family val="2"/>
        <charset val="204"/>
      </rPr>
      <t>Игорь</t>
    </r>
  </si>
  <si>
    <t>015282</t>
  </si>
  <si>
    <t>ч/в
Тюменская обл.</t>
  </si>
  <si>
    <t>Чуланов И.</t>
  </si>
  <si>
    <t>Пятигорская епархия</t>
  </si>
  <si>
    <t>012592</t>
  </si>
  <si>
    <t>011781</t>
  </si>
  <si>
    <t>027588</t>
  </si>
  <si>
    <t>017199</t>
  </si>
  <si>
    <r>
      <t>ЦИПИНОВ</t>
    </r>
    <r>
      <rPr>
        <sz val="9"/>
        <rFont val="Verdana"/>
        <family val="2"/>
        <charset val="204"/>
      </rPr>
      <t xml:space="preserve">
Ислам</t>
    </r>
  </si>
  <si>
    <r>
      <t xml:space="preserve">ГРЯЗЕВА
</t>
    </r>
    <r>
      <rPr>
        <sz val="9"/>
        <rFont val="Verdana"/>
        <family val="2"/>
        <charset val="204"/>
      </rPr>
      <t>Елизавета</t>
    </r>
  </si>
  <si>
    <t>013070</t>
  </si>
  <si>
    <r>
      <t xml:space="preserve">ШОГЕНОВ
</t>
    </r>
    <r>
      <rPr>
        <sz val="9"/>
        <rFont val="Verdana"/>
        <family val="2"/>
        <charset val="204"/>
      </rPr>
      <t>Артур</t>
    </r>
  </si>
  <si>
    <r>
      <t xml:space="preserve">РОДНИК--11
</t>
    </r>
    <r>
      <rPr>
        <sz val="9"/>
        <rFont val="Verdana"/>
        <family val="2"/>
        <charset val="204"/>
      </rPr>
      <t>гн., жер., ПК, Карабах, КБР</t>
    </r>
  </si>
  <si>
    <t>016973</t>
  </si>
  <si>
    <t>017142</t>
  </si>
  <si>
    <t>Боташев М.</t>
  </si>
  <si>
    <t>017183</t>
  </si>
  <si>
    <t>015601</t>
  </si>
  <si>
    <t>Кубалов Р.</t>
  </si>
  <si>
    <r>
      <t xml:space="preserve">ВАСИЛЬЕВА
</t>
    </r>
    <r>
      <rPr>
        <sz val="9"/>
        <rFont val="Verdana"/>
        <family val="2"/>
        <charset val="204"/>
      </rPr>
      <t>Екатерина</t>
    </r>
  </si>
  <si>
    <t>ч/в
Тюменская обл</t>
  </si>
  <si>
    <t>012662</t>
  </si>
  <si>
    <t>Тростинский С.</t>
  </si>
  <si>
    <t>009268</t>
  </si>
  <si>
    <t>Алферов В.</t>
  </si>
  <si>
    <r>
      <t>МАФИЯ ТЕРСК1 -10</t>
    </r>
    <r>
      <rPr>
        <sz val="9"/>
        <rFont val="Verdana"/>
        <family val="2"/>
        <charset val="204"/>
      </rPr>
      <t xml:space="preserve">
рыж., коб., араб., Алхимик, Терский к/з</t>
    </r>
  </si>
  <si>
    <r>
      <t>ГАППОЕВ</t>
    </r>
    <r>
      <rPr>
        <sz val="9"/>
        <rFont val="Verdana"/>
        <family val="2"/>
        <charset val="204"/>
      </rPr>
      <t xml:space="preserve">
Будиамин</t>
    </r>
  </si>
  <si>
    <r>
      <t xml:space="preserve">ЧЕЛЕНДЖЕР-12
</t>
    </r>
    <r>
      <rPr>
        <sz val="9"/>
        <rFont val="Verdana"/>
        <family val="2"/>
        <charset val="204"/>
      </rPr>
      <t>рыж., жер., ПК, Ичахра, КБР</t>
    </r>
  </si>
  <si>
    <r>
      <t>КАПИТЭЛЬ-08</t>
    </r>
    <r>
      <rPr>
        <sz val="9"/>
        <rFont val="Verdana"/>
        <family val="2"/>
        <charset val="204"/>
      </rPr>
      <t xml:space="preserve">
сер., коб., араб., Акцент, Хреновской к/з</t>
    </r>
  </si>
  <si>
    <r>
      <t xml:space="preserve">ХУПСЕРГЕНОВ
</t>
    </r>
    <r>
      <rPr>
        <sz val="9"/>
        <rFont val="Verdana"/>
        <family val="2"/>
        <charset val="204"/>
      </rPr>
      <t>Залим</t>
    </r>
  </si>
  <si>
    <r>
      <t xml:space="preserve">ТРОСТИНСКИЙ </t>
    </r>
    <r>
      <rPr>
        <sz val="9"/>
        <rFont val="Verdana"/>
        <family val="2"/>
        <charset val="204"/>
      </rPr>
      <t xml:space="preserve">
Сергей</t>
    </r>
  </si>
  <si>
    <r>
      <t xml:space="preserve">ВОРОКОВ
</t>
    </r>
    <r>
      <rPr>
        <sz val="9"/>
        <rFont val="Verdana"/>
        <family val="2"/>
        <charset val="204"/>
      </rPr>
      <t>Азамат</t>
    </r>
  </si>
  <si>
    <r>
      <t xml:space="preserve">ПУШКОВА
</t>
    </r>
    <r>
      <rPr>
        <sz val="9"/>
        <rFont val="Verdana"/>
        <family val="2"/>
        <charset val="204"/>
      </rPr>
      <t>Дарья</t>
    </r>
  </si>
  <si>
    <r>
      <t xml:space="preserve">ПЕНКОВА
</t>
    </r>
    <r>
      <rPr>
        <sz val="9"/>
        <rFont val="Verdana"/>
        <family val="2"/>
        <charset val="204"/>
      </rPr>
      <t>Екатерина</t>
    </r>
  </si>
  <si>
    <r>
      <t>КОВБОЙ-03</t>
    </r>
    <r>
      <rPr>
        <sz val="9"/>
        <rFont val="Verdana"/>
        <family val="2"/>
        <charset val="204"/>
      </rPr>
      <t xml:space="preserve">
гн., жер., карач., Мак, КЧР</t>
    </r>
  </si>
  <si>
    <r>
      <t>ТАНАИС-11</t>
    </r>
    <r>
      <rPr>
        <sz val="9"/>
        <rFont val="Verdana"/>
        <family val="2"/>
        <charset val="204"/>
      </rPr>
      <t xml:space="preserve">
сер., коб., араб,, Купец,  КБР</t>
    </r>
  </si>
  <si>
    <t>010288</t>
  </si>
  <si>
    <t>002265</t>
  </si>
  <si>
    <t>002984</t>
  </si>
  <si>
    <t>021293</t>
  </si>
  <si>
    <r>
      <t>ХАКУЛОВ</t>
    </r>
    <r>
      <rPr>
        <sz val="9"/>
        <rFont val="Verdana"/>
        <family val="2"/>
        <charset val="204"/>
      </rPr>
      <t xml:space="preserve">
Мурат</t>
    </r>
  </si>
  <si>
    <t>033898</t>
  </si>
  <si>
    <r>
      <t>БУЛГАРОВ</t>
    </r>
    <r>
      <rPr>
        <sz val="9"/>
        <rFont val="Verdana"/>
        <family val="2"/>
        <charset val="204"/>
      </rPr>
      <t xml:space="preserve">
Руслан</t>
    </r>
  </si>
  <si>
    <t>021089</t>
  </si>
  <si>
    <t>018703</t>
  </si>
  <si>
    <t>021991</t>
  </si>
  <si>
    <t>031398</t>
  </si>
  <si>
    <t>022391</t>
  </si>
  <si>
    <r>
      <t>АНИЛИН-10</t>
    </r>
    <r>
      <rPr>
        <sz val="9"/>
        <rFont val="Verdana"/>
        <family val="2"/>
        <charset val="204"/>
      </rPr>
      <t xml:space="preserve">
гн., жер., п/к, Принц, КФХ "Алина", КБР</t>
    </r>
  </si>
  <si>
    <t>Хакулов М</t>
  </si>
  <si>
    <t>011189</t>
  </si>
  <si>
    <t>045396</t>
  </si>
  <si>
    <t>015265</t>
  </si>
  <si>
    <r>
      <t xml:space="preserve">ЭЛЬБРУС-10
</t>
    </r>
    <r>
      <rPr>
        <sz val="9"/>
        <rFont val="Verdana"/>
        <family val="2"/>
        <charset val="204"/>
      </rPr>
      <t>сер., жер., ПК, Ювентус, Россия</t>
    </r>
  </si>
  <si>
    <r>
      <t xml:space="preserve">ПОГАР-10
</t>
    </r>
    <r>
      <rPr>
        <sz val="9"/>
        <rFont val="Verdana"/>
        <family val="2"/>
        <charset val="204"/>
      </rPr>
      <t>сер., мер., араб., Депутат, Ставропольский кр.</t>
    </r>
  </si>
  <si>
    <r>
      <t xml:space="preserve">ФОРПОСТ-10
</t>
    </r>
    <r>
      <rPr>
        <sz val="9"/>
        <rFont val="Verdana"/>
        <family val="2"/>
        <charset val="204"/>
      </rPr>
      <t>т. гн., жер., ПК, Купец, КБР</t>
    </r>
  </si>
  <si>
    <r>
      <t xml:space="preserve">ЗЕЛЕНТ-10
</t>
    </r>
    <r>
      <rPr>
        <sz val="9"/>
        <rFont val="Verdana"/>
        <family val="2"/>
        <charset val="204"/>
      </rPr>
      <t>сер., жер., ПК, Купец, КБР</t>
    </r>
  </si>
  <si>
    <r>
      <t>АЛАМАТ-07</t>
    </r>
    <r>
      <rPr>
        <sz val="9"/>
        <rFont val="Verdana"/>
        <family val="2"/>
        <charset val="204"/>
      </rPr>
      <t xml:space="preserve">
сер. в греч., мер., ПК, Малибу, КБР</t>
    </r>
  </si>
  <si>
    <r>
      <t>СИРИЦА</t>
    </r>
    <r>
      <rPr>
        <sz val="9"/>
        <rFont val="Verdana"/>
        <family val="2"/>
        <charset val="204"/>
      </rPr>
      <t xml:space="preserve">
Анна</t>
    </r>
  </si>
  <si>
    <t>ч/в
КЧР</t>
  </si>
  <si>
    <r>
      <t xml:space="preserve">ПАРБЕЛИЯ-09
</t>
    </r>
    <r>
      <rPr>
        <sz val="9"/>
        <rFont val="Verdana"/>
        <family val="2"/>
        <charset val="204"/>
      </rPr>
      <t>рыж., коб., араб., Белфаст, к/з Велес</t>
    </r>
  </si>
  <si>
    <r>
      <t xml:space="preserve">НУМЕРОЛОГИЯ-12
</t>
    </r>
    <r>
      <rPr>
        <sz val="9"/>
        <rFont val="Verdana"/>
        <family val="2"/>
        <charset val="204"/>
      </rPr>
      <t>рыж., коб., араб., Белфаст, к/з Велес</t>
    </r>
  </si>
  <si>
    <t>Грязева Е.</t>
  </si>
  <si>
    <r>
      <t xml:space="preserve">ВОЛГАРА-09
</t>
    </r>
    <r>
      <rPr>
        <sz val="9"/>
        <rFont val="Verdana"/>
        <family val="2"/>
        <charset val="204"/>
      </rPr>
      <t>гн., мер., ПК, Вэлдо, КБР</t>
    </r>
  </si>
  <si>
    <r>
      <t xml:space="preserve">САЛЮТ ДЖУНИОР-11
</t>
    </r>
    <r>
      <rPr>
        <sz val="9"/>
        <rFont val="Verdana"/>
        <family val="2"/>
        <charset val="204"/>
      </rPr>
      <t>гн., мер., ПК, Салют, КБР</t>
    </r>
  </si>
  <si>
    <r>
      <t xml:space="preserve">ГЕРМЕС-11
</t>
    </r>
    <r>
      <rPr>
        <sz val="9"/>
        <rFont val="Verdana"/>
        <family val="2"/>
        <charset val="204"/>
      </rPr>
      <t>вор., мер., кабар., Абук, КБР</t>
    </r>
  </si>
  <si>
    <r>
      <t xml:space="preserve">ПЕВЕЦ-08
</t>
    </r>
    <r>
      <rPr>
        <sz val="9"/>
        <rFont val="Verdana"/>
        <family val="2"/>
        <charset val="204"/>
      </rPr>
      <t>рыж., жер., терск., Цепкий, Россия</t>
    </r>
  </si>
  <si>
    <r>
      <t>МАСХАТ-12</t>
    </r>
    <r>
      <rPr>
        <sz val="9"/>
        <rFont val="Verdana"/>
        <family val="2"/>
        <charset val="204"/>
      </rPr>
      <t xml:space="preserve">
кар., жер., ПК, Приказ, КБР</t>
    </r>
  </si>
  <si>
    <r>
      <t xml:space="preserve">ОНИКС-13
</t>
    </r>
    <r>
      <rPr>
        <sz val="9"/>
        <rFont val="Verdana"/>
        <family val="2"/>
        <charset val="204"/>
      </rPr>
      <t>кр. сер, мер., Орбис, ПКЗ "Ставропольский"</t>
    </r>
  </si>
  <si>
    <t>на
оформл.</t>
  </si>
  <si>
    <t>КУБОК Ставропольского края   1 этап</t>
  </si>
  <si>
    <r>
      <t>Дистанция CEN 30</t>
    </r>
    <r>
      <rPr>
        <sz val="12"/>
        <rFont val="Verdana"/>
        <family val="2"/>
        <charset val="204"/>
      </rPr>
      <t xml:space="preserve"> км</t>
    </r>
  </si>
  <si>
    <t>Пшуков А.</t>
  </si>
  <si>
    <r>
      <t xml:space="preserve">БАГРЕЦ-12
</t>
    </r>
    <r>
      <rPr>
        <sz val="9"/>
        <rFont val="Verdana"/>
        <family val="2"/>
        <charset val="204"/>
      </rPr>
      <t>сер., мер., англ. Араб., Бугати, КБР</t>
    </r>
  </si>
  <si>
    <t>Беканов А.</t>
  </si>
  <si>
    <r>
      <t>АЛЬХО-10</t>
    </r>
    <r>
      <rPr>
        <sz val="9"/>
        <rFont val="Verdana"/>
        <family val="2"/>
        <charset val="204"/>
      </rPr>
      <t xml:space="preserve">
гн., мер., англо. Каб., Харезм, КБР</t>
    </r>
  </si>
  <si>
    <r>
      <t xml:space="preserve">КУНИЖЕВ
</t>
    </r>
    <r>
      <rPr>
        <sz val="9"/>
        <rFont val="Verdana"/>
        <family val="2"/>
        <charset val="204"/>
      </rPr>
      <t>Роберт</t>
    </r>
  </si>
  <si>
    <r>
      <t>Итого:</t>
    </r>
    <r>
      <rPr>
        <b/>
        <sz val="9"/>
        <rFont val="Verdana"/>
        <family val="2"/>
        <charset val="204"/>
      </rPr>
      <t xml:space="preserve">
</t>
    </r>
    <r>
      <rPr>
        <sz val="9"/>
        <rFont val="Verdana"/>
        <family val="2"/>
        <charset val="204"/>
      </rPr>
      <t>общее время и время восстан.</t>
    </r>
  </si>
  <si>
    <t>Мидов А.</t>
  </si>
  <si>
    <r>
      <t xml:space="preserve">БУЯН-11
</t>
    </r>
    <r>
      <rPr>
        <sz val="9"/>
        <rFont val="Verdana"/>
        <family val="2"/>
        <charset val="204"/>
      </rPr>
      <t>гн., мер., кабард., Нурик, КБР</t>
    </r>
  </si>
  <si>
    <t>снят
 хромота</t>
  </si>
  <si>
    <r>
      <t xml:space="preserve">РОДНИК-11
</t>
    </r>
    <r>
      <rPr>
        <sz val="9"/>
        <rFont val="Verdana"/>
        <family val="2"/>
        <charset val="204"/>
      </rPr>
      <t>гн., жер., ПК, Карабах, КБР</t>
    </r>
  </si>
  <si>
    <t>I</t>
  </si>
  <si>
    <t>II</t>
  </si>
  <si>
    <t>III</t>
  </si>
  <si>
    <t>Курганинский аграрно-технологический техникум</t>
  </si>
  <si>
    <t>I Ю</t>
  </si>
  <si>
    <t>Некоз И.Н.</t>
  </si>
  <si>
    <t>Family Horse</t>
  </si>
  <si>
    <r>
      <t xml:space="preserve">ОНИКС-13
</t>
    </r>
    <r>
      <rPr>
        <sz val="9"/>
        <rFont val="Verdana"/>
        <family val="2"/>
        <charset val="204"/>
      </rPr>
      <t>кр. сер, мер., араб., Орбис, ПКЗ "Ставропольский"</t>
    </r>
  </si>
  <si>
    <t>КУБОК Ставропольского края, 1 этап</t>
  </si>
  <si>
    <t>"Конные пробеги"
КБР</t>
  </si>
  <si>
    <t>Конные пробеги
КБР</t>
  </si>
  <si>
    <t>002090</t>
  </si>
  <si>
    <t>Ципинов И.</t>
  </si>
  <si>
    <t>017139</t>
  </si>
  <si>
    <r>
      <t>ЗЕВС-11</t>
    </r>
    <r>
      <rPr>
        <sz val="9"/>
        <rFont val="Verdana"/>
        <family val="2"/>
        <charset val="204"/>
      </rPr>
      <t xml:space="preserve">
т. гн., жер., ПК, Размах, КБР</t>
    </r>
  </si>
  <si>
    <r>
      <t>МУДРЫЙ-10</t>
    </r>
    <r>
      <rPr>
        <sz val="9"/>
        <rFont val="Verdana"/>
        <family val="2"/>
        <charset val="204"/>
      </rPr>
      <t xml:space="preserve">
кар., мер., кабар., Успех, Ставропольский кр.</t>
    </r>
  </si>
  <si>
    <r>
      <t>ЭПИЦЕНТР-09</t>
    </r>
    <r>
      <rPr>
        <sz val="9"/>
        <rFont val="Verdana"/>
        <family val="2"/>
        <charset val="204"/>
      </rPr>
      <t xml:space="preserve">
рыж., жер., терск., Цепкий, Ставропольский кр.</t>
    </r>
  </si>
  <si>
    <r>
      <t xml:space="preserve">КАРЧА-10
</t>
    </r>
    <r>
      <rPr>
        <sz val="9"/>
        <rFont val="Verdana"/>
        <family val="2"/>
        <charset val="204"/>
      </rPr>
      <t>вор., жер., ПК, Карий, ТК "Медовые водопады"</t>
    </r>
  </si>
  <si>
    <r>
      <t xml:space="preserve">НЕМО-09
</t>
    </r>
    <r>
      <rPr>
        <sz val="9"/>
        <rFont val="Verdana"/>
        <family val="2"/>
        <charset val="204"/>
      </rPr>
      <t>гн., жер., араб., Нурик, КБР</t>
    </r>
  </si>
  <si>
    <r>
      <t xml:space="preserve">ЮПИТЕР-11
</t>
    </r>
    <r>
      <rPr>
        <sz val="9"/>
        <rFont val="Verdana"/>
        <family val="2"/>
        <charset val="204"/>
      </rPr>
      <t>гн., жер., кабард., Салют, КФХ "Алина"</t>
    </r>
  </si>
  <si>
    <r>
      <t>ТАНАИС-11</t>
    </r>
    <r>
      <rPr>
        <sz val="9"/>
        <rFont val="Verdana"/>
        <family val="2"/>
        <charset val="204"/>
      </rPr>
      <t xml:space="preserve">
сер., коб., араб., Купец,  КБР</t>
    </r>
  </si>
  <si>
    <t>012570</t>
  </si>
  <si>
    <t>Филатова И.В., ВК</t>
  </si>
  <si>
    <t>Нечаева Н.С., 1К</t>
  </si>
  <si>
    <r>
      <t xml:space="preserve">ХУПСЕРГЕНОВ
</t>
    </r>
    <r>
      <rPr>
        <sz val="9"/>
        <rFont val="Verdana"/>
        <family val="2"/>
        <charset val="204"/>
      </rPr>
      <t>Залим, 1991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</si>
</sst>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4"/>
      <name val="Verdana"/>
      <family val="2"/>
      <charset val="204"/>
    </font>
    <font>
      <sz val="7"/>
      <name val="Verdana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1"/>
      <name val="Arial"/>
      <family val="2"/>
      <charset val="204"/>
    </font>
    <font>
      <sz val="12"/>
      <name val="Verdana"/>
      <family val="2"/>
      <charset val="204"/>
    </font>
    <font>
      <sz val="12"/>
      <name val="Arial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name val="Arial"/>
      <family val="2"/>
      <charset val="204"/>
    </font>
    <font>
      <sz val="8"/>
      <name val="Verdana"/>
      <family val="2"/>
      <charset val="204"/>
    </font>
    <font>
      <b/>
      <sz val="7"/>
      <name val="Verdana"/>
      <family val="2"/>
      <charset val="204"/>
    </font>
    <font>
      <b/>
      <i/>
      <sz val="20"/>
      <name val="ChinaCyr"/>
      <family val="5"/>
      <charset val="204"/>
    </font>
    <font>
      <b/>
      <i/>
      <sz val="24"/>
      <name val="Monotype Corsiva"/>
      <family val="4"/>
      <charset val="204"/>
    </font>
    <font>
      <b/>
      <sz val="16"/>
      <name val="Verdana"/>
      <family val="2"/>
      <charset val="204"/>
    </font>
    <font>
      <sz val="10"/>
      <color indexed="10"/>
      <name val="Arial"/>
      <family val="2"/>
      <charset val="204"/>
    </font>
    <font>
      <sz val="11"/>
      <name val="Calibri"/>
      <family val="2"/>
      <charset val="204"/>
    </font>
    <font>
      <sz val="9"/>
      <color rgb="FFFF0000"/>
      <name val="Verdana"/>
      <family val="2"/>
      <charset val="204"/>
    </font>
    <font>
      <b/>
      <sz val="12"/>
      <name val="Arial"/>
      <family val="2"/>
      <charset val="204"/>
    </font>
    <font>
      <b/>
      <u/>
      <sz val="1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09">
    <xf numFmtId="0" fontId="0" fillId="0" borderId="0" xfId="0"/>
    <xf numFmtId="0" fontId="3" fillId="2" borderId="0" xfId="1" applyFont="1" applyFill="1" applyBorder="1" applyAlignment="1" applyProtection="1">
      <alignment horizontal="center" vertical="top"/>
    </xf>
    <xf numFmtId="0" fontId="3" fillId="2" borderId="0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4" fillId="2" borderId="0" xfId="1" applyFont="1" applyFill="1" applyBorder="1" applyAlignment="1" applyProtection="1">
      <alignment horizontal="center" vertical="top" shrinkToFit="1"/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13" fillId="0" borderId="0" xfId="2" applyFont="1" applyProtection="1">
      <protection locked="0"/>
    </xf>
    <xf numFmtId="0" fontId="13" fillId="0" borderId="0" xfId="2" applyFont="1" applyAlignment="1" applyProtection="1">
      <alignment wrapText="1"/>
      <protection locked="0"/>
    </xf>
    <xf numFmtId="0" fontId="13" fillId="0" borderId="0" xfId="2" applyFont="1" applyAlignment="1" applyProtection="1">
      <alignment shrinkToFit="1"/>
      <protection locked="0"/>
    </xf>
    <xf numFmtId="0" fontId="13" fillId="0" borderId="0" xfId="2" applyFont="1" applyBorder="1" applyAlignment="1" applyProtection="1">
      <alignment horizontal="right" vertical="center"/>
      <protection locked="0"/>
    </xf>
    <xf numFmtId="0" fontId="14" fillId="0" borderId="0" xfId="2" applyFont="1" applyProtection="1">
      <protection locked="0"/>
    </xf>
    <xf numFmtId="0" fontId="16" fillId="3" borderId="3" xfId="4" applyFont="1" applyFill="1" applyBorder="1" applyAlignment="1" applyProtection="1">
      <alignment horizontal="right" vertical="center"/>
      <protection locked="0"/>
    </xf>
    <xf numFmtId="0" fontId="17" fillId="3" borderId="4" xfId="4" applyFont="1" applyFill="1" applyBorder="1" applyAlignment="1" applyProtection="1">
      <alignment horizontal="center" vertical="center"/>
      <protection locked="0"/>
    </xf>
    <xf numFmtId="0" fontId="16" fillId="3" borderId="4" xfId="4" applyFont="1" applyFill="1" applyBorder="1" applyAlignment="1" applyProtection="1">
      <alignment vertical="center"/>
      <protection locked="0"/>
    </xf>
    <xf numFmtId="0" fontId="16" fillId="3" borderId="4" xfId="4" applyFont="1" applyFill="1" applyBorder="1" applyAlignment="1" applyProtection="1">
      <alignment horizontal="center" vertical="center"/>
      <protection locked="0"/>
    </xf>
    <xf numFmtId="21" fontId="17" fillId="3" borderId="5" xfId="4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6" fillId="3" borderId="9" xfId="4" applyFont="1" applyFill="1" applyBorder="1" applyAlignment="1" applyProtection="1">
      <alignment horizontal="right" vertical="center"/>
      <protection locked="0"/>
    </xf>
    <xf numFmtId="0" fontId="17" fillId="3" borderId="10" xfId="4" applyFont="1" applyFill="1" applyBorder="1" applyAlignment="1" applyProtection="1">
      <alignment horizontal="center" vertical="center"/>
      <protection locked="0"/>
    </xf>
    <xf numFmtId="0" fontId="16" fillId="3" borderId="10" xfId="4" applyFont="1" applyFill="1" applyBorder="1" applyAlignment="1" applyProtection="1">
      <alignment vertical="center"/>
      <protection locked="0"/>
    </xf>
    <xf numFmtId="0" fontId="16" fillId="3" borderId="10" xfId="4" applyFont="1" applyFill="1" applyBorder="1" applyAlignment="1" applyProtection="1">
      <alignment horizontal="right" vertical="center"/>
      <protection locked="0"/>
    </xf>
    <xf numFmtId="0" fontId="16" fillId="3" borderId="10" xfId="4" applyFont="1" applyFill="1" applyBorder="1" applyAlignment="1" applyProtection="1">
      <alignment horizontal="center" vertical="center"/>
      <protection locked="0"/>
    </xf>
    <xf numFmtId="21" fontId="1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14" xfId="4" applyFont="1" applyFill="1" applyBorder="1" applyAlignment="1" applyProtection="1">
      <alignment horizontal="center" vertical="center" wrapText="1"/>
      <protection locked="0"/>
    </xf>
    <xf numFmtId="16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4" xfId="4" applyNumberFormat="1" applyFont="1" applyFill="1" applyBorder="1" applyAlignment="1" applyProtection="1">
      <alignment horizontal="center" vertical="center" wrapText="1"/>
      <protection locked="0"/>
    </xf>
    <xf numFmtId="2" fontId="16" fillId="3" borderId="14" xfId="4" applyNumberFormat="1" applyFont="1" applyFill="1" applyBorder="1" applyAlignment="1" applyProtection="1">
      <alignment horizontal="center" vertical="center" wrapText="1"/>
      <protection locked="0"/>
    </xf>
    <xf numFmtId="164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21" fontId="16" fillId="4" borderId="2" xfId="4" applyNumberFormat="1" applyFont="1" applyFill="1" applyBorder="1" applyAlignment="1" applyProtection="1">
      <alignment horizontal="center" vertical="center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21" fontId="16" fillId="0" borderId="2" xfId="4" applyNumberFormat="1" applyFont="1" applyFill="1" applyBorder="1" applyAlignment="1" applyProtection="1">
      <alignment horizontal="center" vertical="center"/>
      <protection locked="0"/>
    </xf>
    <xf numFmtId="164" fontId="16" fillId="0" borderId="2" xfId="4" applyNumberFormat="1" applyFont="1" applyFill="1" applyBorder="1" applyAlignment="1" applyProtection="1">
      <alignment horizontal="center" vertical="center"/>
      <protection locked="0"/>
    </xf>
    <xf numFmtId="2" fontId="16" fillId="0" borderId="2" xfId="4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vertical="center"/>
      <protection locked="0"/>
    </xf>
    <xf numFmtId="0" fontId="16" fillId="0" borderId="14" xfId="3" applyFont="1" applyBorder="1" applyAlignment="1" applyProtection="1">
      <alignment horizontal="center" vertical="center" wrapText="1"/>
      <protection locked="0"/>
    </xf>
    <xf numFmtId="21" fontId="16" fillId="0" borderId="14" xfId="4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4" xfId="4" applyNumberFormat="1" applyFont="1" applyFill="1" applyBorder="1" applyAlignment="1" applyProtection="1">
      <alignment horizontal="center" vertical="center"/>
      <protection locked="0"/>
    </xf>
    <xf numFmtId="2" fontId="16" fillId="0" borderId="14" xfId="4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6" applyFont="1" applyBorder="1" applyAlignment="1" applyProtection="1">
      <alignment horizontal="left" vertical="center" wrapText="1"/>
      <protection locked="0"/>
    </xf>
    <xf numFmtId="0" fontId="21" fillId="0" borderId="0" xfId="6" applyFont="1" applyBorder="1" applyAlignment="1" applyProtection="1">
      <alignment horizontal="center" vertical="center" wrapText="1"/>
      <protection locked="0"/>
    </xf>
    <xf numFmtId="0" fontId="21" fillId="0" borderId="0" xfId="6" applyFont="1" applyBorder="1" applyAlignment="1" applyProtection="1">
      <alignment horizontal="center" vertical="center"/>
      <protection locked="0"/>
    </xf>
    <xf numFmtId="49" fontId="21" fillId="0" borderId="0" xfId="6" applyNumberFormat="1" applyFont="1" applyBorder="1" applyAlignment="1" applyProtection="1">
      <alignment horizontal="center" vertical="center"/>
      <protection locked="0"/>
    </xf>
    <xf numFmtId="0" fontId="21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Border="1" applyAlignment="1" applyProtection="1">
      <alignment horizontal="center" vertical="center" wrapText="1"/>
      <protection locked="0"/>
    </xf>
    <xf numFmtId="21" fontId="16" fillId="0" borderId="0" xfId="4" applyNumberFormat="1" applyFont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4" applyNumberFormat="1" applyFont="1" applyBorder="1" applyAlignment="1" applyProtection="1">
      <alignment horizontal="center" vertical="center"/>
      <protection locked="0"/>
    </xf>
    <xf numFmtId="2" fontId="16" fillId="0" borderId="0" xfId="4" applyNumberFormat="1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vertical="center"/>
      <protection locked="0"/>
    </xf>
    <xf numFmtId="0" fontId="16" fillId="3" borderId="16" xfId="4" applyFont="1" applyFill="1" applyBorder="1" applyAlignment="1" applyProtection="1">
      <alignment horizontal="right" vertical="center"/>
      <protection locked="0"/>
    </xf>
    <xf numFmtId="0" fontId="17" fillId="3" borderId="0" xfId="4" applyFont="1" applyFill="1" applyBorder="1" applyAlignment="1" applyProtection="1">
      <alignment horizontal="center" vertical="center"/>
      <protection locked="0"/>
    </xf>
    <xf numFmtId="0" fontId="16" fillId="3" borderId="0" xfId="4" applyFont="1" applyFill="1" applyBorder="1" applyAlignment="1" applyProtection="1">
      <alignment vertical="center"/>
      <protection locked="0"/>
    </xf>
    <xf numFmtId="0" fontId="16" fillId="3" borderId="0" xfId="4" applyFont="1" applyFill="1" applyBorder="1" applyAlignment="1" applyProtection="1">
      <alignment horizontal="right" vertical="center"/>
      <protection locked="0"/>
    </xf>
    <xf numFmtId="0" fontId="16" fillId="3" borderId="0" xfId="4" applyFont="1" applyFill="1" applyBorder="1" applyAlignment="1" applyProtection="1">
      <alignment horizontal="center" vertical="center"/>
      <protection locked="0"/>
    </xf>
    <xf numFmtId="21" fontId="17" fillId="3" borderId="17" xfId="4" applyNumberFormat="1" applyFont="1" applyFill="1" applyBorder="1" applyAlignment="1" applyProtection="1">
      <alignment horizontal="center" vertical="center"/>
      <protection locked="0"/>
    </xf>
    <xf numFmtId="164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21" fontId="16" fillId="0" borderId="8" xfId="4" applyNumberFormat="1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8" xfId="4" applyNumberFormat="1" applyFont="1" applyFill="1" applyBorder="1" applyAlignment="1" applyProtection="1">
      <alignment horizontal="center" vertical="center"/>
      <protection locked="0"/>
    </xf>
    <xf numFmtId="0" fontId="6" fillId="0" borderId="0" xfId="9" applyFont="1" applyAlignment="1" applyProtection="1">
      <alignment vertical="center" wrapText="1"/>
      <protection locked="0"/>
    </xf>
    <xf numFmtId="0" fontId="17" fillId="0" borderId="0" xfId="9" applyFont="1" applyAlignment="1" applyProtection="1">
      <alignment vertical="center" wrapText="1"/>
      <protection locked="0"/>
    </xf>
    <xf numFmtId="0" fontId="24" fillId="0" borderId="0" xfId="9" applyFont="1" applyAlignment="1" applyProtection="1">
      <alignment horizontal="center" vertical="center"/>
      <protection locked="0"/>
    </xf>
    <xf numFmtId="0" fontId="3" fillId="0" borderId="0" xfId="9" applyAlignment="1" applyProtection="1">
      <alignment vertical="center"/>
      <protection locked="0"/>
    </xf>
    <xf numFmtId="0" fontId="12" fillId="0" borderId="0" xfId="9" applyFont="1" applyAlignment="1" applyProtection="1">
      <alignment vertical="center"/>
      <protection locked="0"/>
    </xf>
    <xf numFmtId="0" fontId="13" fillId="0" borderId="0" xfId="9" applyFont="1" applyProtection="1">
      <protection locked="0"/>
    </xf>
    <xf numFmtId="0" fontId="13" fillId="0" borderId="0" xfId="9" applyFont="1" applyAlignment="1" applyProtection="1">
      <alignment wrapText="1"/>
      <protection locked="0"/>
    </xf>
    <xf numFmtId="0" fontId="13" fillId="0" borderId="0" xfId="9" applyFont="1" applyAlignment="1" applyProtection="1">
      <alignment shrinkToFit="1"/>
      <protection locked="0"/>
    </xf>
    <xf numFmtId="0" fontId="14" fillId="0" borderId="0" xfId="9" applyFont="1" applyProtection="1">
      <protection locked="0"/>
    </xf>
    <xf numFmtId="0" fontId="13" fillId="3" borderId="8" xfId="9" applyFont="1" applyFill="1" applyBorder="1" applyAlignment="1" applyProtection="1">
      <alignment horizontal="center" vertical="center" textRotation="90" wrapText="1"/>
      <protection locked="0"/>
    </xf>
    <xf numFmtId="0" fontId="13" fillId="3" borderId="8" xfId="9" applyFont="1" applyFill="1" applyBorder="1" applyAlignment="1" applyProtection="1">
      <alignment horizontal="left" vertical="center" wrapText="1"/>
      <protection locked="0"/>
    </xf>
    <xf numFmtId="0" fontId="13" fillId="3" borderId="8" xfId="9" applyFont="1" applyFill="1" applyBorder="1" applyAlignment="1" applyProtection="1">
      <alignment horizontal="center" vertical="center" wrapText="1"/>
      <protection locked="0"/>
    </xf>
    <xf numFmtId="0" fontId="26" fillId="0" borderId="0" xfId="9" applyFont="1" applyProtection="1">
      <protection locked="0"/>
    </xf>
    <xf numFmtId="0" fontId="16" fillId="5" borderId="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Alignment="1" applyProtection="1">
      <alignment vertical="center" wrapText="1"/>
      <protection locked="0"/>
    </xf>
    <xf numFmtId="0" fontId="21" fillId="0" borderId="0" xfId="4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 wrapText="1"/>
      <protection locked="0"/>
    </xf>
    <xf numFmtId="0" fontId="15" fillId="0" borderId="0" xfId="10" applyFont="1" applyFill="1" applyBorder="1" applyAlignment="1" applyProtection="1">
      <alignment horizontal="left" vertical="center" wrapText="1"/>
      <protection locked="0"/>
    </xf>
    <xf numFmtId="0" fontId="21" fillId="0" borderId="0" xfId="4" applyFont="1" applyBorder="1" applyAlignment="1" applyProtection="1">
      <alignment horizontal="center" vertical="center" wrapText="1"/>
      <protection locked="0"/>
    </xf>
    <xf numFmtId="0" fontId="21" fillId="0" borderId="0" xfId="10" applyFont="1" applyBorder="1" applyAlignment="1" applyProtection="1">
      <alignment horizontal="center" vertical="center" wrapText="1"/>
      <protection locked="0"/>
    </xf>
    <xf numFmtId="0" fontId="21" fillId="0" borderId="0" xfId="8" applyFont="1" applyBorder="1" applyAlignment="1" applyProtection="1">
      <alignment horizontal="center" vertical="center" wrapText="1"/>
      <protection locked="0"/>
    </xf>
    <xf numFmtId="0" fontId="21" fillId="0" borderId="0" xfId="9" applyFont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vertical="center"/>
      <protection locked="0"/>
    </xf>
    <xf numFmtId="0" fontId="8" fillId="0" borderId="0" xfId="8" applyFont="1" applyAlignment="1" applyProtection="1">
      <alignment horizontal="right" vertical="center"/>
      <protection locked="0"/>
    </xf>
    <xf numFmtId="0" fontId="8" fillId="0" borderId="0" xfId="8" applyFont="1" applyAlignment="1" applyProtection="1">
      <alignment horizontal="left" vertical="center"/>
      <protection locked="0"/>
    </xf>
    <xf numFmtId="0" fontId="8" fillId="0" borderId="0" xfId="8" applyFont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center"/>
      <protection locked="0"/>
    </xf>
    <xf numFmtId="0" fontId="3" fillId="0" borderId="0" xfId="9" applyFont="1" applyAlignment="1" applyProtection="1">
      <alignment horizontal="center" vertical="center"/>
      <protection locked="0"/>
    </xf>
    <xf numFmtId="0" fontId="20" fillId="0" borderId="0" xfId="9" applyFont="1" applyAlignment="1" applyProtection="1">
      <alignment horizontal="center" vertical="center"/>
      <protection locked="0"/>
    </xf>
    <xf numFmtId="0" fontId="3" fillId="0" borderId="0" xfId="9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center" vertical="center"/>
      <protection locked="0"/>
    </xf>
    <xf numFmtId="0" fontId="13" fillId="0" borderId="0" xfId="6" applyFont="1" applyBorder="1" applyAlignment="1" applyProtection="1">
      <alignment vertical="center" wrapText="1"/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26" fillId="0" borderId="0" xfId="9" applyFont="1" applyBorder="1" applyProtection="1">
      <protection locked="0"/>
    </xf>
    <xf numFmtId="2" fontId="16" fillId="0" borderId="2" xfId="4" applyNumberFormat="1" applyFont="1" applyFill="1" applyBorder="1" applyAlignment="1" applyProtection="1">
      <alignment horizontal="center" vertical="center"/>
      <protection locked="0"/>
    </xf>
    <xf numFmtId="2" fontId="16" fillId="0" borderId="8" xfId="4" applyNumberFormat="1" applyFont="1" applyFill="1" applyBorder="1" applyAlignment="1" applyProtection="1">
      <alignment horizontal="center" vertical="center"/>
      <protection locked="0"/>
    </xf>
    <xf numFmtId="2" fontId="16" fillId="0" borderId="14" xfId="4" applyNumberFormat="1" applyFont="1" applyFill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0" fontId="16" fillId="0" borderId="8" xfId="3" applyFont="1" applyBorder="1" applyAlignment="1" applyProtection="1">
      <alignment horizontal="center" vertical="center" wrapText="1"/>
      <protection locked="0"/>
    </xf>
    <xf numFmtId="0" fontId="16" fillId="0" borderId="14" xfId="3" applyFont="1" applyBorder="1" applyAlignment="1" applyProtection="1">
      <alignment horizontal="center" vertical="center" wrapText="1"/>
      <protection locked="0"/>
    </xf>
    <xf numFmtId="49" fontId="16" fillId="6" borderId="8" xfId="4" applyNumberFormat="1" applyFont="1" applyFill="1" applyBorder="1" applyAlignment="1" applyProtection="1">
      <alignment horizontal="center" vertical="center" wrapText="1"/>
      <protection locked="0"/>
    </xf>
    <xf numFmtId="0" fontId="13" fillId="6" borderId="8" xfId="4" applyFont="1" applyFill="1" applyBorder="1" applyAlignment="1" applyProtection="1">
      <alignment vertical="center" wrapText="1"/>
      <protection locked="0"/>
    </xf>
    <xf numFmtId="0" fontId="16" fillId="6" borderId="8" xfId="4" applyFont="1" applyFill="1" applyBorder="1" applyAlignment="1" applyProtection="1">
      <alignment horizontal="center" vertical="center" wrapText="1"/>
      <protection locked="0"/>
    </xf>
    <xf numFmtId="0" fontId="16" fillId="6" borderId="8" xfId="9" applyFont="1" applyFill="1" applyBorder="1" applyAlignment="1" applyProtection="1">
      <alignment horizontal="center" vertical="center"/>
      <protection locked="0"/>
    </xf>
    <xf numFmtId="0" fontId="9" fillId="6" borderId="8" xfId="9" applyFont="1" applyFill="1" applyBorder="1" applyAlignment="1" applyProtection="1">
      <alignment horizontal="center" vertical="center"/>
      <protection locked="0"/>
    </xf>
    <xf numFmtId="0" fontId="13" fillId="6" borderId="8" xfId="4" applyFont="1" applyFill="1" applyBorder="1" applyAlignment="1" applyProtection="1">
      <alignment horizontal="left" vertical="center" wrapText="1"/>
      <protection locked="0"/>
    </xf>
    <xf numFmtId="0" fontId="16" fillId="6" borderId="8" xfId="4" applyFont="1" applyFill="1" applyBorder="1" applyAlignment="1" applyProtection="1">
      <alignment horizontal="center" vertical="center"/>
      <protection locked="0"/>
    </xf>
    <xf numFmtId="0" fontId="13" fillId="6" borderId="0" xfId="6" applyFont="1" applyFill="1" applyBorder="1" applyAlignment="1" applyProtection="1">
      <alignment vertical="center" wrapText="1"/>
      <protection locked="0"/>
    </xf>
    <xf numFmtId="49" fontId="28" fillId="6" borderId="0" xfId="6" applyNumberFormat="1" applyFont="1" applyFill="1" applyBorder="1" applyAlignment="1" applyProtection="1">
      <alignment vertical="center" wrapText="1"/>
      <protection locked="0"/>
    </xf>
    <xf numFmtId="0" fontId="16" fillId="6" borderId="0" xfId="6" applyFont="1" applyFill="1" applyBorder="1" applyAlignment="1" applyProtection="1">
      <alignment vertical="center"/>
      <protection locked="0"/>
    </xf>
    <xf numFmtId="49" fontId="16" fillId="6" borderId="0" xfId="6" applyNumberFormat="1" applyFont="1" applyFill="1" applyBorder="1" applyAlignment="1" applyProtection="1">
      <alignment vertical="center"/>
      <protection locked="0"/>
    </xf>
    <xf numFmtId="0" fontId="16" fillId="6" borderId="0" xfId="6" applyFont="1" applyFill="1" applyBorder="1" applyAlignment="1" applyProtection="1">
      <alignment vertical="center" wrapText="1"/>
      <protection locked="0"/>
    </xf>
    <xf numFmtId="0" fontId="26" fillId="6" borderId="0" xfId="9" applyFont="1" applyFill="1" applyBorder="1" applyProtection="1">
      <protection locked="0"/>
    </xf>
    <xf numFmtId="0" fontId="26" fillId="6" borderId="0" xfId="9" applyFont="1" applyFill="1" applyProtection="1">
      <protection locked="0"/>
    </xf>
    <xf numFmtId="0" fontId="6" fillId="0" borderId="0" xfId="3" applyFont="1" applyAlignment="1" applyProtection="1">
      <alignment vertical="center" wrapText="1"/>
      <protection locked="0"/>
    </xf>
    <xf numFmtId="21" fontId="13" fillId="4" borderId="2" xfId="4" applyNumberFormat="1" applyFont="1" applyFill="1" applyBorder="1" applyAlignment="1" applyProtection="1">
      <alignment horizontal="center" vertical="center"/>
      <protection locked="0"/>
    </xf>
    <xf numFmtId="164" fontId="16" fillId="6" borderId="2" xfId="11" applyNumberFormat="1" applyFont="1" applyFill="1" applyBorder="1" applyAlignment="1" applyProtection="1">
      <alignment horizontal="center" vertical="center" wrapText="1"/>
      <protection locked="0"/>
    </xf>
    <xf numFmtId="21" fontId="16" fillId="6" borderId="2" xfId="4" applyNumberFormat="1" applyFont="1" applyFill="1" applyBorder="1" applyAlignment="1" applyProtection="1">
      <alignment horizontal="center" vertical="center"/>
      <protection locked="0"/>
    </xf>
    <xf numFmtId="164" fontId="13" fillId="6" borderId="14" xfId="11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9" applyFont="1" applyFill="1" applyProtection="1">
      <protection locked="0"/>
    </xf>
    <xf numFmtId="0" fontId="26" fillId="6" borderId="0" xfId="9" applyFont="1" applyFill="1" applyAlignment="1" applyProtection="1">
      <alignment vertical="center"/>
      <protection locked="0"/>
    </xf>
    <xf numFmtId="0" fontId="3" fillId="6" borderId="0" xfId="9" applyFill="1" applyAlignment="1" applyProtection="1">
      <alignment vertical="center"/>
      <protection locked="0"/>
    </xf>
    <xf numFmtId="49" fontId="16" fillId="6" borderId="0" xfId="6" applyNumberFormat="1" applyFont="1" applyFill="1" applyBorder="1" applyAlignment="1" applyProtection="1">
      <alignment vertical="center" wrapText="1"/>
      <protection locked="0"/>
    </xf>
    <xf numFmtId="0" fontId="12" fillId="6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horizontal="center" vertical="top" wrapText="1"/>
    </xf>
    <xf numFmtId="49" fontId="29" fillId="6" borderId="0" xfId="0" applyNumberFormat="1" applyFont="1" applyFill="1" applyBorder="1" applyAlignment="1">
      <alignment horizontal="center" vertical="top" wrapText="1"/>
    </xf>
    <xf numFmtId="0" fontId="3" fillId="6" borderId="0" xfId="9" applyFill="1" applyBorder="1" applyAlignment="1" applyProtection="1">
      <alignment vertical="center"/>
      <protection locked="0"/>
    </xf>
    <xf numFmtId="0" fontId="3" fillId="6" borderId="0" xfId="9" applyFont="1" applyFill="1" applyBorder="1" applyProtection="1">
      <protection locked="0"/>
    </xf>
    <xf numFmtId="0" fontId="27" fillId="6" borderId="0" xfId="0" applyFont="1" applyFill="1" applyBorder="1" applyAlignment="1"/>
    <xf numFmtId="0" fontId="15" fillId="0" borderId="0" xfId="2" applyFont="1" applyAlignment="1" applyProtection="1">
      <alignment vertical="center"/>
      <protection locked="0"/>
    </xf>
    <xf numFmtId="21" fontId="13" fillId="6" borderId="14" xfId="4" applyNumberFormat="1" applyFont="1" applyFill="1" applyBorder="1" applyAlignment="1" applyProtection="1">
      <alignment horizontal="center" vertical="center"/>
      <protection locked="0"/>
    </xf>
    <xf numFmtId="2" fontId="16" fillId="0" borderId="26" xfId="4" applyNumberFormat="1" applyFont="1" applyFill="1" applyBorder="1" applyAlignment="1" applyProtection="1">
      <alignment horizontal="center" vertical="center"/>
      <protection locked="0"/>
    </xf>
    <xf numFmtId="0" fontId="3" fillId="6" borderId="0" xfId="1" applyFont="1" applyFill="1" applyBorder="1" applyAlignment="1" applyProtection="1">
      <alignment vertical="top"/>
      <protection locked="0"/>
    </xf>
    <xf numFmtId="0" fontId="6" fillId="6" borderId="0" xfId="2" applyFont="1" applyFill="1" applyAlignment="1" applyProtection="1">
      <alignment vertical="center" wrapText="1"/>
      <protection locked="0"/>
    </xf>
    <xf numFmtId="0" fontId="3" fillId="6" borderId="0" xfId="3" applyFont="1" applyFill="1" applyAlignment="1" applyProtection="1">
      <alignment vertical="center"/>
      <protection locked="0"/>
    </xf>
    <xf numFmtId="0" fontId="8" fillId="6" borderId="0" xfId="3" applyFont="1" applyFill="1" applyAlignment="1" applyProtection="1">
      <alignment vertical="center"/>
      <protection locked="0"/>
    </xf>
    <xf numFmtId="2" fontId="16" fillId="0" borderId="14" xfId="4" applyNumberFormat="1" applyFont="1" applyFill="1" applyBorder="1" applyAlignment="1" applyProtection="1">
      <alignment horizontal="center" vertical="center"/>
      <protection locked="0"/>
    </xf>
    <xf numFmtId="0" fontId="13" fillId="0" borderId="28" xfId="3" applyFont="1" applyBorder="1" applyAlignment="1" applyProtection="1">
      <alignment vertical="center" wrapText="1"/>
      <protection locked="0"/>
    </xf>
    <xf numFmtId="0" fontId="13" fillId="0" borderId="27" xfId="3" applyFont="1" applyBorder="1" applyAlignment="1" applyProtection="1">
      <alignment vertical="center" wrapText="1"/>
      <protection locked="0"/>
    </xf>
    <xf numFmtId="0" fontId="13" fillId="0" borderId="29" xfId="3" applyFont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vertical="center"/>
      <protection locked="0"/>
    </xf>
    <xf numFmtId="164" fontId="21" fillId="3" borderId="14" xfId="4" applyNumberFormat="1" applyFont="1" applyFill="1" applyBorder="1" applyAlignment="1" applyProtection="1">
      <alignment horizontal="center" vertical="center" wrapText="1"/>
      <protection locked="0"/>
    </xf>
    <xf numFmtId="2" fontId="16" fillId="0" borderId="2" xfId="4" applyNumberFormat="1" applyFont="1" applyFill="1" applyBorder="1" applyAlignment="1" applyProtection="1">
      <alignment horizontal="center" vertical="center"/>
      <protection locked="0"/>
    </xf>
    <xf numFmtId="2" fontId="16" fillId="0" borderId="14" xfId="4" applyNumberFormat="1" applyFont="1" applyFill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0" fontId="16" fillId="0" borderId="14" xfId="3" applyFont="1" applyBorder="1" applyAlignment="1" applyProtection="1">
      <alignment horizontal="center" vertical="center" wrapText="1"/>
      <protection locked="0"/>
    </xf>
    <xf numFmtId="49" fontId="16" fillId="0" borderId="8" xfId="6" applyNumberFormat="1" applyFont="1" applyBorder="1" applyAlignment="1" applyProtection="1">
      <alignment horizontal="center" vertical="center" wrapText="1"/>
      <protection locked="0"/>
    </xf>
    <xf numFmtId="0" fontId="23" fillId="0" borderId="0" xfId="9" applyFont="1" applyBorder="1" applyAlignment="1" applyProtection="1">
      <alignment horizontal="center" vertical="center" wrapText="1"/>
      <protection locked="0"/>
    </xf>
    <xf numFmtId="0" fontId="24" fillId="0" borderId="0" xfId="9" applyFont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alignment vertical="center" wrapText="1"/>
      <protection locked="0"/>
    </xf>
    <xf numFmtId="0" fontId="12" fillId="0" borderId="0" xfId="9" applyFont="1" applyBorder="1" applyAlignment="1" applyProtection="1">
      <alignment vertical="center"/>
      <protection locked="0"/>
    </xf>
    <xf numFmtId="0" fontId="3" fillId="0" borderId="0" xfId="9" applyBorder="1" applyAlignment="1" applyProtection="1">
      <alignment vertical="center"/>
      <protection locked="0"/>
    </xf>
    <xf numFmtId="0" fontId="14" fillId="0" borderId="0" xfId="9" applyFont="1" applyBorder="1" applyProtection="1">
      <protection locked="0"/>
    </xf>
    <xf numFmtId="0" fontId="26" fillId="6" borderId="0" xfId="9" applyFont="1" applyFill="1" applyBorder="1" applyAlignment="1" applyProtection="1">
      <alignment vertical="center"/>
      <protection locked="0"/>
    </xf>
    <xf numFmtId="49" fontId="16" fillId="0" borderId="0" xfId="6" applyNumberFormat="1" applyFont="1" applyBorder="1" applyAlignment="1" applyProtection="1">
      <alignment vertical="center"/>
      <protection locked="0"/>
    </xf>
    <xf numFmtId="0" fontId="16" fillId="0" borderId="0" xfId="6" applyFont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vertical="center" wrapText="1"/>
      <protection locked="0"/>
    </xf>
    <xf numFmtId="49" fontId="16" fillId="0" borderId="0" xfId="6" applyNumberFormat="1" applyFont="1" applyBorder="1" applyAlignment="1" applyProtection="1">
      <alignment vertical="center" wrapText="1"/>
      <protection locked="0"/>
    </xf>
    <xf numFmtId="0" fontId="8" fillId="0" borderId="0" xfId="8" applyFont="1" applyBorder="1" applyAlignment="1" applyProtection="1">
      <alignment horizontal="center" vertical="center"/>
      <protection locked="0"/>
    </xf>
    <xf numFmtId="2" fontId="3" fillId="0" borderId="0" xfId="8" applyNumberFormat="1" applyFont="1" applyBorder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right" vertical="center"/>
      <protection locked="0"/>
    </xf>
    <xf numFmtId="0" fontId="8" fillId="0" borderId="0" xfId="2" applyFont="1" applyBorder="1" applyAlignment="1" applyProtection="1">
      <alignment vertical="center" wrapText="1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4" fillId="0" borderId="0" xfId="2" applyFont="1" applyBorder="1" applyProtection="1"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22" fillId="0" borderId="0" xfId="3" applyFont="1" applyBorder="1" applyAlignment="1" applyProtection="1">
      <alignment vertical="center"/>
      <protection locked="0"/>
    </xf>
    <xf numFmtId="21" fontId="17" fillId="3" borderId="30" xfId="4" applyNumberFormat="1" applyFont="1" applyFill="1" applyBorder="1" applyAlignment="1" applyProtection="1">
      <alignment horizontal="center" vertical="center"/>
      <protection locked="0"/>
    </xf>
    <xf numFmtId="21" fontId="17" fillId="3" borderId="31" xfId="4" applyNumberFormat="1" applyFont="1" applyFill="1" applyBorder="1" applyAlignment="1" applyProtection="1">
      <alignment horizontal="center" vertical="center"/>
      <protection locked="0"/>
    </xf>
    <xf numFmtId="164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13" fillId="0" borderId="8" xfId="6" applyFont="1" applyBorder="1" applyAlignment="1" applyProtection="1">
      <alignment vertical="center" wrapText="1"/>
      <protection locked="0"/>
    </xf>
    <xf numFmtId="0" fontId="13" fillId="6" borderId="8" xfId="6" applyFont="1" applyFill="1" applyBorder="1" applyAlignment="1" applyProtection="1">
      <alignment vertical="center" wrapText="1"/>
      <protection locked="0"/>
    </xf>
    <xf numFmtId="0" fontId="16" fillId="6" borderId="8" xfId="3" applyFont="1" applyFill="1" applyBorder="1" applyAlignment="1" applyProtection="1">
      <alignment horizontal="center" vertical="center" wrapText="1"/>
      <protection locked="0"/>
    </xf>
    <xf numFmtId="49" fontId="16" fillId="6" borderId="8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6" applyFont="1" applyBorder="1" applyAlignment="1" applyProtection="1">
      <alignment horizontal="center" vertical="center" wrapText="1"/>
      <protection locked="0"/>
    </xf>
    <xf numFmtId="0" fontId="16" fillId="6" borderId="8" xfId="6" applyFont="1" applyFill="1" applyBorder="1" applyAlignment="1" applyProtection="1">
      <alignment horizontal="center" vertical="center" wrapText="1"/>
      <protection locked="0"/>
    </xf>
    <xf numFmtId="0" fontId="15" fillId="3" borderId="8" xfId="9" applyFont="1" applyFill="1" applyBorder="1" applyAlignment="1" applyProtection="1">
      <alignment horizontal="center" vertical="center" textRotation="90" wrapText="1"/>
      <protection locked="0"/>
    </xf>
    <xf numFmtId="0" fontId="25" fillId="6" borderId="8" xfId="9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8" fillId="0" borderId="0" xfId="9" applyFont="1" applyAlignment="1" applyProtection="1">
      <alignment horizontal="center" vertical="center" wrapText="1"/>
      <protection locked="0"/>
    </xf>
    <xf numFmtId="0" fontId="9" fillId="0" borderId="0" xfId="9" applyFont="1" applyAlignment="1" applyProtection="1">
      <alignment horizontal="center" vertical="center"/>
      <protection locked="0"/>
    </xf>
    <xf numFmtId="0" fontId="25" fillId="5" borderId="8" xfId="9" applyFont="1" applyFill="1" applyBorder="1" applyAlignment="1" applyProtection="1">
      <alignment horizontal="center" vertical="center" wrapText="1"/>
      <protection locked="0"/>
    </xf>
    <xf numFmtId="0" fontId="25" fillId="6" borderId="32" xfId="9" applyFont="1" applyFill="1" applyBorder="1" applyAlignment="1" applyProtection="1">
      <alignment horizontal="center" vertical="center" wrapText="1"/>
      <protection locked="0"/>
    </xf>
    <xf numFmtId="2" fontId="16" fillId="0" borderId="2" xfId="4" applyNumberFormat="1" applyFont="1" applyFill="1" applyBorder="1" applyAlignment="1" applyProtection="1">
      <alignment horizontal="center" vertical="center"/>
      <protection locked="0"/>
    </xf>
    <xf numFmtId="2" fontId="16" fillId="0" borderId="8" xfId="4" applyNumberFormat="1" applyFont="1" applyFill="1" applyBorder="1" applyAlignment="1" applyProtection="1">
      <alignment horizontal="center" vertical="center"/>
      <protection locked="0"/>
    </xf>
    <xf numFmtId="2" fontId="16" fillId="0" borderId="14" xfId="4" applyNumberFormat="1" applyFont="1" applyFill="1" applyBorder="1" applyAlignment="1" applyProtection="1">
      <alignment horizontal="center" vertical="center"/>
      <protection locked="0"/>
    </xf>
    <xf numFmtId="164" fontId="19" fillId="4" borderId="19" xfId="0" applyNumberFormat="1" applyFont="1" applyFill="1" applyBorder="1" applyAlignment="1" applyProtection="1">
      <alignment horizontal="center" vertical="center"/>
      <protection locked="0"/>
    </xf>
    <xf numFmtId="164" fontId="19" fillId="4" borderId="20" xfId="0" applyNumberFormat="1" applyFont="1" applyFill="1" applyBorder="1" applyAlignment="1" applyProtection="1">
      <alignment horizontal="center" vertical="center"/>
      <protection locked="0"/>
    </xf>
    <xf numFmtId="164" fontId="19" fillId="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6" xfId="3" applyFont="1" applyBorder="1" applyAlignment="1" applyProtection="1">
      <alignment horizontal="center" vertical="center" wrapText="1"/>
      <protection locked="0"/>
    </xf>
    <xf numFmtId="0" fontId="13" fillId="0" borderId="12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0" fontId="16" fillId="0" borderId="21" xfId="3" applyFont="1" applyBorder="1" applyAlignment="1" applyProtection="1">
      <alignment horizontal="center" vertical="center" wrapText="1"/>
      <protection locked="0"/>
    </xf>
    <xf numFmtId="0" fontId="16" fillId="0" borderId="22" xfId="3" applyFont="1" applyBorder="1" applyAlignment="1" applyProtection="1">
      <alignment horizontal="center" vertical="center" wrapText="1"/>
      <protection locked="0"/>
    </xf>
    <xf numFmtId="0" fontId="16" fillId="0" borderId="23" xfId="3" applyFont="1" applyBorder="1" applyAlignment="1" applyProtection="1">
      <alignment horizontal="center" vertical="center" wrapText="1"/>
      <protection locked="0"/>
    </xf>
    <xf numFmtId="0" fontId="16" fillId="0" borderId="21" xfId="6" applyFont="1" applyBorder="1" applyAlignment="1" applyProtection="1">
      <alignment horizontal="center" vertical="center" wrapText="1"/>
      <protection locked="0"/>
    </xf>
    <xf numFmtId="0" fontId="16" fillId="0" borderId="22" xfId="6" applyFont="1" applyBorder="1" applyAlignment="1" applyProtection="1">
      <alignment horizontal="center" vertical="center" wrapText="1"/>
      <protection locked="0"/>
    </xf>
    <xf numFmtId="0" fontId="16" fillId="0" borderId="23" xfId="6" applyFont="1" applyBorder="1" applyAlignment="1" applyProtection="1">
      <alignment horizontal="center" vertical="center" wrapText="1"/>
      <protection locked="0"/>
    </xf>
    <xf numFmtId="0" fontId="16" fillId="0" borderId="1" xfId="5" applyFont="1" applyBorder="1" applyAlignment="1" applyProtection="1">
      <alignment horizontal="center" vertical="center" wrapText="1"/>
      <protection locked="0"/>
    </xf>
    <xf numFmtId="0" fontId="16" fillId="0" borderId="7" xfId="5" applyFont="1" applyBorder="1" applyAlignment="1" applyProtection="1">
      <alignment horizontal="center" vertical="center" wrapText="1"/>
      <protection locked="0"/>
    </xf>
    <xf numFmtId="0" fontId="16" fillId="0" borderId="13" xfId="5" applyFont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center" vertical="center"/>
      <protection locked="0"/>
    </xf>
    <xf numFmtId="0" fontId="9" fillId="0" borderId="8" xfId="2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horizontal="center" vertical="center"/>
      <protection locked="0"/>
    </xf>
    <xf numFmtId="0" fontId="13" fillId="0" borderId="2" xfId="6" applyFont="1" applyBorder="1" applyAlignment="1" applyProtection="1">
      <alignment horizontal="left" vertical="center" wrapText="1"/>
      <protection locked="0"/>
    </xf>
    <xf numFmtId="0" fontId="13" fillId="0" borderId="8" xfId="6" applyFont="1" applyBorder="1" applyAlignment="1" applyProtection="1">
      <alignment horizontal="left" vertical="center" wrapText="1"/>
      <protection locked="0"/>
    </xf>
    <xf numFmtId="0" fontId="13" fillId="0" borderId="14" xfId="6" applyFont="1" applyBorder="1" applyAlignment="1" applyProtection="1">
      <alignment horizontal="left" vertical="center" wrapText="1"/>
      <protection locked="0"/>
    </xf>
    <xf numFmtId="49" fontId="16" fillId="0" borderId="2" xfId="6" applyNumberFormat="1" applyFont="1" applyBorder="1" applyAlignment="1" applyProtection="1">
      <alignment horizontal="center" vertical="center" wrapText="1"/>
      <protection locked="0"/>
    </xf>
    <xf numFmtId="49" fontId="16" fillId="0" borderId="8" xfId="6" applyNumberFormat="1" applyFont="1" applyBorder="1" applyAlignment="1" applyProtection="1">
      <alignment horizontal="center" vertical="center" wrapText="1"/>
      <protection locked="0"/>
    </xf>
    <xf numFmtId="49" fontId="16" fillId="0" borderId="14" xfId="6" applyNumberFormat="1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center"/>
      <protection locked="0"/>
    </xf>
    <xf numFmtId="0" fontId="16" fillId="0" borderId="8" xfId="6" applyFont="1" applyBorder="1" applyAlignment="1" applyProtection="1">
      <alignment horizontal="center" vertical="center"/>
      <protection locked="0"/>
    </xf>
    <xf numFmtId="0" fontId="16" fillId="0" borderId="14" xfId="6" applyFont="1" applyBorder="1" applyAlignment="1" applyProtection="1">
      <alignment horizontal="center" vertical="center"/>
      <protection locked="0"/>
    </xf>
    <xf numFmtId="0" fontId="13" fillId="0" borderId="21" xfId="6" applyFont="1" applyBorder="1" applyAlignment="1" applyProtection="1">
      <alignment horizontal="left" vertical="center" wrapText="1"/>
      <protection locked="0"/>
    </xf>
    <xf numFmtId="0" fontId="13" fillId="0" borderId="22" xfId="6" applyFont="1" applyBorder="1" applyAlignment="1" applyProtection="1">
      <alignment horizontal="left" vertical="center" wrapText="1"/>
      <protection locked="0"/>
    </xf>
    <xf numFmtId="0" fontId="13" fillId="0" borderId="23" xfId="6" applyFont="1" applyBorder="1" applyAlignment="1" applyProtection="1">
      <alignment horizontal="left" vertical="center" wrapText="1"/>
      <protection locked="0"/>
    </xf>
    <xf numFmtId="49" fontId="16" fillId="0" borderId="21" xfId="6" applyNumberFormat="1" applyFont="1" applyBorder="1" applyAlignment="1" applyProtection="1">
      <alignment horizontal="center" vertical="center"/>
      <protection locked="0"/>
    </xf>
    <xf numFmtId="49" fontId="16" fillId="0" borderId="22" xfId="6" applyNumberFormat="1" applyFont="1" applyBorder="1" applyAlignment="1" applyProtection="1">
      <alignment horizontal="center" vertical="center"/>
      <protection locked="0"/>
    </xf>
    <xf numFmtId="49" fontId="16" fillId="0" borderId="23" xfId="6" applyNumberFormat="1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3" fillId="3" borderId="6" xfId="2" applyFont="1" applyFill="1" applyBorder="1" applyAlignment="1" applyProtection="1">
      <alignment horizontal="center" vertical="center" wrapText="1"/>
      <protection locked="0"/>
    </xf>
    <xf numFmtId="0" fontId="13" fillId="3" borderId="12" xfId="2" applyFont="1" applyFill="1" applyBorder="1" applyAlignment="1" applyProtection="1">
      <alignment horizontal="center" vertical="center" wrapText="1"/>
      <protection locked="0"/>
    </xf>
    <xf numFmtId="0" fontId="13" fillId="3" borderId="15" xfId="2" applyFont="1" applyFill="1" applyBorder="1" applyAlignment="1" applyProtection="1">
      <alignment horizontal="center" vertical="center" wrapText="1"/>
      <protection locked="0"/>
    </xf>
    <xf numFmtId="0" fontId="13" fillId="3" borderId="2" xfId="2" applyFont="1" applyFill="1" applyBorder="1" applyAlignment="1" applyProtection="1">
      <alignment horizontal="left" vertical="center" wrapText="1"/>
      <protection locked="0"/>
    </xf>
    <xf numFmtId="0" fontId="13" fillId="3" borderId="8" xfId="2" applyFont="1" applyFill="1" applyBorder="1" applyAlignment="1" applyProtection="1">
      <alignment horizontal="left" vertical="center" wrapText="1"/>
      <protection locked="0"/>
    </xf>
    <xf numFmtId="0" fontId="13" fillId="3" borderId="14" xfId="2" applyFont="1" applyFill="1" applyBorder="1" applyAlignment="1" applyProtection="1">
      <alignment horizontal="left" vertical="center" wrapText="1"/>
      <protection locked="0"/>
    </xf>
    <xf numFmtId="0" fontId="13" fillId="3" borderId="2" xfId="2" applyFont="1" applyFill="1" applyBorder="1" applyAlignment="1" applyProtection="1">
      <alignment horizontal="center" vertical="center" wrapText="1"/>
      <protection locked="0"/>
    </xf>
    <xf numFmtId="0" fontId="13" fillId="3" borderId="8" xfId="2" applyFont="1" applyFill="1" applyBorder="1" applyAlignment="1" applyProtection="1">
      <alignment horizontal="center" vertical="center" wrapText="1"/>
      <protection locked="0"/>
    </xf>
    <xf numFmtId="0" fontId="13" fillId="3" borderId="14" xfId="2" applyFont="1" applyFill="1" applyBorder="1" applyAlignment="1" applyProtection="1">
      <alignment horizontal="center" vertical="center" wrapText="1"/>
      <protection locked="0"/>
    </xf>
    <xf numFmtId="0" fontId="13" fillId="3" borderId="2" xfId="2" applyFont="1" applyFill="1" applyBorder="1" applyAlignment="1" applyProtection="1">
      <alignment horizontal="center" vertical="center" textRotation="90" wrapText="1"/>
      <protection locked="0"/>
    </xf>
    <xf numFmtId="0" fontId="13" fillId="3" borderId="8" xfId="2" applyFont="1" applyFill="1" applyBorder="1" applyAlignment="1" applyProtection="1">
      <alignment horizontal="center" vertical="center" textRotation="90" wrapText="1"/>
      <protection locked="0"/>
    </xf>
    <xf numFmtId="0" fontId="13" fillId="3" borderId="14" xfId="2" applyFont="1" applyFill="1" applyBorder="1" applyAlignment="1" applyProtection="1">
      <alignment horizontal="center" vertical="center" textRotation="90" wrapText="1"/>
      <protection locked="0"/>
    </xf>
    <xf numFmtId="0" fontId="16" fillId="3" borderId="4" xfId="4" applyFont="1" applyFill="1" applyBorder="1" applyAlignment="1" applyProtection="1">
      <alignment horizontal="right" vertical="center"/>
      <protection locked="0"/>
    </xf>
    <xf numFmtId="0" fontId="13" fillId="3" borderId="1" xfId="2" applyFont="1" applyFill="1" applyBorder="1" applyAlignment="1" applyProtection="1">
      <alignment horizontal="center" vertical="center" textRotation="90" wrapText="1"/>
      <protection locked="0"/>
    </xf>
    <xf numFmtId="0" fontId="13" fillId="3" borderId="7" xfId="2" applyFont="1" applyFill="1" applyBorder="1" applyAlignment="1" applyProtection="1">
      <alignment horizontal="center" vertical="center" textRotation="90" wrapText="1"/>
      <protection locked="0"/>
    </xf>
    <xf numFmtId="0" fontId="13" fillId="3" borderId="13" xfId="2" applyFont="1" applyFill="1" applyBorder="1" applyAlignment="1" applyProtection="1">
      <alignment horizontal="center" vertical="center" textRotation="90" wrapText="1"/>
      <protection locked="0"/>
    </xf>
    <xf numFmtId="0" fontId="15" fillId="3" borderId="2" xfId="2" applyFont="1" applyFill="1" applyBorder="1" applyAlignment="1" applyProtection="1">
      <alignment horizontal="center" vertical="center" textRotation="90" wrapText="1"/>
      <protection locked="0"/>
    </xf>
    <xf numFmtId="0" fontId="15" fillId="3" borderId="8" xfId="2" applyFont="1" applyFill="1" applyBorder="1" applyAlignment="1" applyProtection="1">
      <alignment horizontal="center" vertical="center" textRotation="90" wrapText="1"/>
      <protection locked="0"/>
    </xf>
    <xf numFmtId="0" fontId="15" fillId="3" borderId="14" xfId="2" applyFont="1" applyFill="1" applyBorder="1" applyAlignment="1" applyProtection="1">
      <alignment horizontal="center" vertical="center" textRotation="90" wrapText="1"/>
      <protection locked="0"/>
    </xf>
    <xf numFmtId="2" fontId="16" fillId="0" borderId="2" xfId="4" applyNumberFormat="1" applyFont="1" applyFill="1" applyBorder="1" applyAlignment="1" applyProtection="1">
      <alignment horizontal="center" vertical="center" wrapText="1"/>
      <protection locked="0"/>
    </xf>
    <xf numFmtId="164" fontId="19" fillId="4" borderId="21" xfId="11" applyNumberFormat="1" applyFont="1" applyFill="1" applyBorder="1" applyAlignment="1" applyProtection="1">
      <alignment horizontal="center" vertical="center"/>
      <protection locked="0"/>
    </xf>
    <xf numFmtId="164" fontId="19" fillId="4" borderId="23" xfId="11" applyNumberFormat="1" applyFont="1" applyFill="1" applyBorder="1" applyAlignment="1" applyProtection="1">
      <alignment horizontal="center" vertical="center"/>
      <protection locked="0"/>
    </xf>
    <xf numFmtId="164" fontId="19" fillId="0" borderId="21" xfId="11" applyNumberFormat="1" applyFont="1" applyFill="1" applyBorder="1" applyAlignment="1" applyProtection="1">
      <alignment horizontal="center" vertical="center"/>
      <protection locked="0"/>
    </xf>
    <xf numFmtId="164" fontId="19" fillId="0" borderId="23" xfId="11" applyNumberFormat="1" applyFont="1" applyFill="1" applyBorder="1" applyAlignment="1" applyProtection="1">
      <alignment horizontal="center" vertical="center"/>
      <protection locked="0"/>
    </xf>
    <xf numFmtId="0" fontId="15" fillId="6" borderId="2" xfId="2" applyFont="1" applyFill="1" applyBorder="1" applyAlignment="1" applyProtection="1">
      <alignment horizontal="center" vertical="center" textRotation="90" wrapText="1"/>
      <protection locked="0"/>
    </xf>
    <xf numFmtId="0" fontId="15" fillId="6" borderId="8" xfId="2" applyFont="1" applyFill="1" applyBorder="1" applyAlignment="1" applyProtection="1">
      <alignment horizontal="center" vertical="center" textRotation="90" wrapText="1"/>
      <protection locked="0"/>
    </xf>
    <xf numFmtId="0" fontId="15" fillId="6" borderId="14" xfId="2" applyFont="1" applyFill="1" applyBorder="1" applyAlignment="1" applyProtection="1">
      <alignment horizontal="center" vertical="center" textRotation="90" wrapText="1"/>
      <protection locked="0"/>
    </xf>
    <xf numFmtId="21" fontId="30" fillId="3" borderId="21" xfId="4" applyNumberFormat="1" applyFont="1" applyFill="1" applyBorder="1" applyAlignment="1" applyProtection="1">
      <alignment horizontal="center" vertical="center" wrapText="1"/>
      <protection locked="0"/>
    </xf>
    <xf numFmtId="21" fontId="17" fillId="3" borderId="22" xfId="4" applyNumberFormat="1" applyFont="1" applyFill="1" applyBorder="1" applyAlignment="1" applyProtection="1">
      <alignment horizontal="center" vertical="center"/>
      <protection locked="0"/>
    </xf>
    <xf numFmtId="21" fontId="17" fillId="3" borderId="23" xfId="4" applyNumberFormat="1" applyFont="1" applyFill="1" applyBorder="1" applyAlignment="1" applyProtection="1">
      <alignment horizontal="center" vertical="center"/>
      <protection locked="0"/>
    </xf>
    <xf numFmtId="49" fontId="16" fillId="0" borderId="2" xfId="6" applyNumberFormat="1" applyFont="1" applyBorder="1" applyAlignment="1" applyProtection="1">
      <alignment horizontal="center" vertical="center"/>
      <protection locked="0"/>
    </xf>
    <xf numFmtId="49" fontId="16" fillId="0" borderId="14" xfId="6" applyNumberFormat="1" applyFont="1" applyBorder="1" applyAlignment="1" applyProtection="1">
      <alignment horizontal="center" vertical="center"/>
      <protection locked="0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14" xfId="6" applyFont="1" applyBorder="1" applyAlignment="1" applyProtection="1">
      <alignment horizontal="center" vertical="center" wrapText="1"/>
      <protection locked="0"/>
    </xf>
    <xf numFmtId="0" fontId="16" fillId="0" borderId="2" xfId="3" applyFont="1" applyBorder="1" applyAlignment="1" applyProtection="1">
      <alignment horizontal="center" vertical="center" wrapText="1"/>
      <protection locked="0"/>
    </xf>
    <xf numFmtId="0" fontId="16" fillId="0" borderId="14" xfId="3" applyFont="1" applyBorder="1" applyAlignment="1" applyProtection="1">
      <alignment horizontal="center" vertical="center" wrapText="1"/>
      <protection locked="0"/>
    </xf>
    <xf numFmtId="2" fontId="16" fillId="0" borderId="21" xfId="4" applyNumberFormat="1" applyFont="1" applyFill="1" applyBorder="1" applyAlignment="1" applyProtection="1">
      <alignment horizontal="center" vertical="center"/>
      <protection locked="0"/>
    </xf>
    <xf numFmtId="2" fontId="16" fillId="0" borderId="23" xfId="4" applyNumberFormat="1" applyFont="1" applyFill="1" applyBorder="1" applyAlignment="1" applyProtection="1">
      <alignment horizontal="center" vertical="center"/>
      <protection locked="0"/>
    </xf>
    <xf numFmtId="0" fontId="9" fillId="6" borderId="2" xfId="2" applyFont="1" applyFill="1" applyBorder="1" applyAlignment="1" applyProtection="1">
      <alignment horizontal="center" vertical="center"/>
      <protection locked="0"/>
    </xf>
    <xf numFmtId="0" fontId="9" fillId="6" borderId="14" xfId="2" applyFont="1" applyFill="1" applyBorder="1" applyAlignment="1" applyProtection="1">
      <alignment horizontal="center" vertical="center"/>
      <protection locked="0"/>
    </xf>
    <xf numFmtId="49" fontId="16" fillId="0" borderId="21" xfId="6" applyNumberFormat="1" applyFont="1" applyBorder="1" applyAlignment="1" applyProtection="1">
      <alignment horizontal="center" vertical="center" wrapText="1"/>
      <protection locked="0"/>
    </xf>
    <xf numFmtId="49" fontId="16" fillId="0" borderId="23" xfId="6" applyNumberFormat="1" applyFont="1" applyBorder="1" applyAlignment="1" applyProtection="1">
      <alignment horizontal="center" vertical="center" wrapText="1"/>
      <protection locked="0"/>
    </xf>
    <xf numFmtId="0" fontId="16" fillId="0" borderId="24" xfId="5" applyFont="1" applyBorder="1" applyAlignment="1" applyProtection="1">
      <alignment horizontal="center" vertical="center" wrapText="1"/>
      <protection locked="0"/>
    </xf>
    <xf numFmtId="0" fontId="16" fillId="0" borderId="25" xfId="5" applyFont="1" applyBorder="1" applyAlignment="1" applyProtection="1">
      <alignment horizontal="center" vertical="center" wrapText="1"/>
      <protection locked="0"/>
    </xf>
    <xf numFmtId="0" fontId="9" fillId="6" borderId="21" xfId="2" applyFont="1" applyFill="1" applyBorder="1" applyAlignment="1" applyProtection="1">
      <alignment horizontal="center" vertical="center"/>
      <protection locked="0"/>
    </xf>
    <xf numFmtId="0" fontId="9" fillId="6" borderId="23" xfId="2" applyFont="1" applyFill="1" applyBorder="1" applyAlignment="1" applyProtection="1">
      <alignment horizontal="center" vertical="center"/>
      <protection locked="0"/>
    </xf>
    <xf numFmtId="0" fontId="16" fillId="0" borderId="21" xfId="6" applyFont="1" applyBorder="1" applyAlignment="1" applyProtection="1">
      <alignment horizontal="center" vertical="center"/>
      <protection locked="0"/>
    </xf>
    <xf numFmtId="0" fontId="16" fillId="0" borderId="23" xfId="6" applyFont="1" applyBorder="1" applyAlignment="1" applyProtection="1">
      <alignment horizontal="center" vertical="center"/>
      <protection locked="0"/>
    </xf>
    <xf numFmtId="164" fontId="19" fillId="0" borderId="6" xfId="11" applyNumberFormat="1" applyFont="1" applyFill="1" applyBorder="1" applyAlignment="1" applyProtection="1">
      <alignment horizontal="center" vertical="center"/>
      <protection locked="0"/>
    </xf>
    <xf numFmtId="164" fontId="19" fillId="0" borderId="15" xfId="11" applyNumberFormat="1" applyFont="1" applyFill="1" applyBorder="1" applyAlignment="1" applyProtection="1">
      <alignment horizontal="center" vertical="center"/>
      <protection locked="0"/>
    </xf>
    <xf numFmtId="164" fontId="19" fillId="4" borderId="0" xfId="11" applyNumberFormat="1" applyFont="1" applyFill="1" applyBorder="1" applyAlignment="1" applyProtection="1">
      <alignment horizontal="center" vertical="center"/>
      <protection locked="0"/>
    </xf>
    <xf numFmtId="0" fontId="13" fillId="3" borderId="0" xfId="2" applyFont="1" applyFill="1" applyBorder="1" applyAlignment="1" applyProtection="1">
      <alignment horizontal="center" vertical="center" wrapText="1"/>
      <protection locked="0"/>
    </xf>
    <xf numFmtId="0" fontId="16" fillId="0" borderId="0" xfId="5" applyFont="1" applyBorder="1" applyAlignment="1" applyProtection="1">
      <alignment horizontal="center" vertical="center" wrapText="1"/>
      <protection locked="0"/>
    </xf>
    <xf numFmtId="0" fontId="9" fillId="0" borderId="21" xfId="2" applyFont="1" applyFill="1" applyBorder="1" applyAlignment="1" applyProtection="1">
      <alignment horizontal="left" vertical="center" wrapText="1"/>
      <protection locked="0"/>
    </xf>
    <xf numFmtId="0" fontId="9" fillId="0" borderId="23" xfId="2" applyFont="1" applyFill="1" applyBorder="1" applyAlignment="1" applyProtection="1">
      <alignment horizontal="left" vertical="center"/>
      <protection locked="0"/>
    </xf>
    <xf numFmtId="0" fontId="13" fillId="3" borderId="0" xfId="2" applyFont="1" applyFill="1" applyBorder="1" applyAlignment="1" applyProtection="1">
      <alignment horizontal="center" vertical="center" textRotation="90" wrapText="1"/>
      <protection locked="0"/>
    </xf>
    <xf numFmtId="0" fontId="15" fillId="3" borderId="1" xfId="2" applyFont="1" applyFill="1" applyBorder="1" applyAlignment="1" applyProtection="1">
      <alignment horizontal="center" vertical="center" textRotation="90" wrapText="1"/>
      <protection locked="0"/>
    </xf>
    <xf numFmtId="0" fontId="15" fillId="3" borderId="7" xfId="2" applyFont="1" applyFill="1" applyBorder="1" applyAlignment="1" applyProtection="1">
      <alignment horizontal="center" vertical="center" textRotation="90" wrapText="1"/>
      <protection locked="0"/>
    </xf>
    <xf numFmtId="0" fontId="15" fillId="3" borderId="13" xfId="2" applyFont="1" applyFill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4"/>
    <cellStyle name="Обычный 3" xfId="7"/>
    <cellStyle name="Обычный 3 2" xfId="11"/>
    <cellStyle name="Обычный_Выездка технические1" xfId="3"/>
    <cellStyle name="Обычный_Измайлово-2003" xfId="5"/>
    <cellStyle name="Обычный_конкур К" xfId="8"/>
    <cellStyle name="Обычный_Лист Microsoft Excel" xfId="2"/>
    <cellStyle name="Обычный_Лист Microsoft Excel 2" xfId="9"/>
    <cellStyle name="Обычный_Орел" xfId="10"/>
    <cellStyle name="Обычный_ПРИМЕРЫ ТЕХ.РЕЗУЛЬТАТОВ - Выездка" xfId="1"/>
    <cellStyle name="Обычный_Россия (В) юниоры" xfId="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76200</xdr:colOff>
      <xdr:row>1</xdr:row>
      <xdr:rowOff>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866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250026</xdr:colOff>
      <xdr:row>1</xdr:row>
      <xdr:rowOff>28575</xdr:rowOff>
    </xdr:from>
    <xdr:to>
      <xdr:col>3</xdr:col>
      <xdr:colOff>507201</xdr:colOff>
      <xdr:row>2</xdr:row>
      <xdr:rowOff>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026" y="28575"/>
          <a:ext cx="193595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13604</xdr:colOff>
      <xdr:row>1</xdr:row>
      <xdr:rowOff>28575</xdr:rowOff>
    </xdr:from>
    <xdr:to>
      <xdr:col>3</xdr:col>
      <xdr:colOff>515708</xdr:colOff>
      <xdr:row>2</xdr:row>
      <xdr:rowOff>0</xdr:rowOff>
    </xdr:to>
    <xdr:pic>
      <xdr:nvPicPr>
        <xdr:cNvPr id="2" name="Picture 1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33" y="28575"/>
          <a:ext cx="186281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9"/>
  <sheetViews>
    <sheetView view="pageBreakPreview" zoomScaleNormal="100" zoomScaleSheetLayoutView="100" workbookViewId="0">
      <selection activeCell="K12" sqref="K12"/>
    </sheetView>
  </sheetViews>
  <sheetFormatPr defaultRowHeight="12.75"/>
  <cols>
    <col min="1" max="1" width="3.28515625" style="107" customWidth="1"/>
    <col min="2" max="2" width="5.28515625" style="107" customWidth="1"/>
    <col min="3" max="3" width="20" style="81" customWidth="1"/>
    <col min="4" max="4" width="9" style="81" customWidth="1"/>
    <col min="5" max="5" width="5" style="81" hidden="1" customWidth="1"/>
    <col min="6" max="6" width="44.5703125" style="81" customWidth="1"/>
    <col min="7" max="7" width="9.7109375" style="81" customWidth="1"/>
    <col min="8" max="8" width="16.85546875" style="108" customWidth="1"/>
    <col min="9" max="9" width="24.140625" style="109" customWidth="1"/>
    <col min="10" max="10" width="15" style="110" customWidth="1"/>
    <col min="11" max="11" width="15.5703125" style="171" bestFit="1" customWidth="1"/>
    <col min="12" max="17" width="9.140625" style="171"/>
    <col min="18" max="16384" width="9.140625" style="81"/>
  </cols>
  <sheetData>
    <row r="1" spans="1:24" ht="48.75" customHeight="1">
      <c r="A1" s="78"/>
      <c r="B1" s="78"/>
      <c r="C1" s="78"/>
      <c r="D1" s="78"/>
      <c r="E1" s="78"/>
      <c r="F1" s="78"/>
      <c r="G1" s="78"/>
      <c r="H1" s="78"/>
      <c r="I1" s="78"/>
      <c r="J1" s="79"/>
      <c r="K1" s="167"/>
      <c r="L1" s="168"/>
      <c r="M1" s="168"/>
      <c r="N1" s="168"/>
      <c r="O1" s="168"/>
      <c r="P1" s="168"/>
      <c r="Q1" s="168"/>
      <c r="R1" s="80"/>
      <c r="S1" s="80"/>
      <c r="T1" s="80"/>
      <c r="U1" s="80"/>
      <c r="V1" s="80"/>
      <c r="W1" s="80"/>
      <c r="X1" s="80"/>
    </row>
    <row r="2" spans="1:24" ht="22.5" customHeight="1">
      <c r="A2" s="205" t="s">
        <v>207</v>
      </c>
      <c r="B2" s="206"/>
      <c r="C2" s="206"/>
      <c r="D2" s="206"/>
      <c r="E2" s="206"/>
      <c r="F2" s="206"/>
      <c r="G2" s="206"/>
      <c r="H2" s="206"/>
      <c r="I2" s="206"/>
      <c r="J2" s="206"/>
      <c r="K2" s="169"/>
      <c r="L2" s="169"/>
      <c r="M2" s="169"/>
      <c r="N2" s="169"/>
      <c r="O2" s="169"/>
      <c r="P2" s="169"/>
      <c r="Q2" s="169"/>
      <c r="R2" s="134"/>
      <c r="S2" s="134"/>
      <c r="T2" s="80"/>
      <c r="U2" s="80"/>
      <c r="V2" s="80"/>
      <c r="W2" s="80"/>
      <c r="X2" s="80"/>
    </row>
    <row r="3" spans="1:24" s="82" customFormat="1" ht="15.95" customHeight="1">
      <c r="A3" s="207" t="s">
        <v>6</v>
      </c>
      <c r="B3" s="207"/>
      <c r="C3" s="207"/>
      <c r="D3" s="207"/>
      <c r="E3" s="207"/>
      <c r="F3" s="207"/>
      <c r="G3" s="207"/>
      <c r="H3" s="207"/>
      <c r="I3" s="207"/>
      <c r="J3" s="207"/>
      <c r="K3" s="170"/>
      <c r="L3" s="170"/>
      <c r="M3" s="170"/>
      <c r="N3" s="170"/>
      <c r="O3" s="170"/>
      <c r="P3" s="170"/>
      <c r="Q3" s="170"/>
    </row>
    <row r="4" spans="1:24" ht="12.75" customHeight="1">
      <c r="A4" s="208" t="s">
        <v>34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24" s="86" customFormat="1" ht="15" customHeight="1">
      <c r="A5" s="149" t="s">
        <v>46</v>
      </c>
      <c r="B5" s="83"/>
      <c r="C5" s="84"/>
      <c r="D5" s="84"/>
      <c r="E5" s="84"/>
      <c r="F5" s="85"/>
      <c r="G5" s="85"/>
      <c r="H5" s="83"/>
      <c r="J5" s="19" t="s">
        <v>47</v>
      </c>
      <c r="K5" s="172"/>
      <c r="L5" s="172"/>
      <c r="M5" s="172"/>
      <c r="N5" s="172"/>
      <c r="O5" s="172"/>
      <c r="P5" s="172"/>
      <c r="Q5" s="172"/>
    </row>
    <row r="6" spans="1:24" ht="43.5" customHeight="1">
      <c r="A6" s="87" t="s">
        <v>35</v>
      </c>
      <c r="B6" s="203" t="s">
        <v>36</v>
      </c>
      <c r="C6" s="88" t="s">
        <v>10</v>
      </c>
      <c r="D6" s="89" t="s">
        <v>11</v>
      </c>
      <c r="E6" s="87" t="s">
        <v>12</v>
      </c>
      <c r="F6" s="88" t="s">
        <v>37</v>
      </c>
      <c r="G6" s="89" t="s">
        <v>11</v>
      </c>
      <c r="H6" s="89" t="s">
        <v>14</v>
      </c>
      <c r="I6" s="89" t="s">
        <v>15</v>
      </c>
      <c r="J6" s="89" t="s">
        <v>38</v>
      </c>
    </row>
    <row r="7" spans="1:24" ht="16.5" customHeight="1">
      <c r="A7" s="209" t="s">
        <v>39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24" s="139" customFormat="1" ht="33" customHeight="1">
      <c r="A8" s="123">
        <v>1</v>
      </c>
      <c r="B8" s="124">
        <v>32</v>
      </c>
      <c r="C8" s="125" t="s">
        <v>90</v>
      </c>
      <c r="D8" s="200" t="s">
        <v>91</v>
      </c>
      <c r="E8" s="122"/>
      <c r="F8" s="125" t="s">
        <v>217</v>
      </c>
      <c r="G8" s="120" t="s">
        <v>92</v>
      </c>
      <c r="H8" s="126" t="s">
        <v>103</v>
      </c>
      <c r="I8" s="122" t="s">
        <v>87</v>
      </c>
      <c r="J8" s="123" t="s">
        <v>40</v>
      </c>
      <c r="K8" s="132"/>
      <c r="L8" s="132"/>
      <c r="M8" s="132"/>
      <c r="N8" s="132"/>
      <c r="O8" s="132"/>
      <c r="P8" s="132"/>
      <c r="Q8" s="132"/>
      <c r="R8" s="133"/>
      <c r="S8" s="133"/>
      <c r="T8" s="133"/>
      <c r="U8" s="133"/>
      <c r="V8" s="133"/>
      <c r="W8" s="133"/>
      <c r="X8" s="133"/>
    </row>
    <row r="9" spans="1:24" s="140" customFormat="1" ht="33" customHeight="1">
      <c r="A9" s="123">
        <v>2</v>
      </c>
      <c r="B9" s="124">
        <v>33</v>
      </c>
      <c r="C9" s="125" t="s">
        <v>82</v>
      </c>
      <c r="D9" s="120" t="s">
        <v>83</v>
      </c>
      <c r="E9" s="122"/>
      <c r="F9" s="125" t="s">
        <v>84</v>
      </c>
      <c r="G9" s="120" t="s">
        <v>85</v>
      </c>
      <c r="H9" s="126" t="s">
        <v>86</v>
      </c>
      <c r="I9" s="122" t="s">
        <v>87</v>
      </c>
      <c r="J9" s="123" t="s">
        <v>40</v>
      </c>
      <c r="K9" s="132"/>
      <c r="L9" s="132"/>
      <c r="M9" s="132"/>
      <c r="N9" s="132"/>
      <c r="O9" s="132"/>
      <c r="P9" s="132"/>
      <c r="Q9" s="132"/>
      <c r="R9" s="133"/>
      <c r="S9" s="133"/>
      <c r="T9" s="133"/>
      <c r="U9" s="133"/>
      <c r="V9" s="133"/>
      <c r="W9" s="133"/>
      <c r="X9" s="133"/>
    </row>
    <row r="10" spans="1:24" s="141" customFormat="1" ht="33" customHeight="1">
      <c r="A10" s="123">
        <v>3</v>
      </c>
      <c r="B10" s="124">
        <v>34</v>
      </c>
      <c r="C10" s="125" t="s">
        <v>74</v>
      </c>
      <c r="D10" s="120" t="s">
        <v>75</v>
      </c>
      <c r="E10" s="122"/>
      <c r="F10" s="125" t="s">
        <v>173</v>
      </c>
      <c r="G10" s="120" t="s">
        <v>78</v>
      </c>
      <c r="H10" s="126" t="s">
        <v>57</v>
      </c>
      <c r="I10" s="122" t="s">
        <v>76</v>
      </c>
      <c r="J10" s="123" t="s">
        <v>40</v>
      </c>
      <c r="K10" s="132"/>
      <c r="L10" s="132"/>
      <c r="M10" s="132"/>
      <c r="N10" s="132"/>
      <c r="O10" s="132"/>
      <c r="P10" s="132"/>
      <c r="Q10" s="132"/>
      <c r="R10" s="133"/>
      <c r="S10" s="133"/>
      <c r="T10" s="133"/>
      <c r="U10" s="133"/>
      <c r="V10" s="133"/>
      <c r="W10" s="133"/>
      <c r="X10" s="133"/>
    </row>
    <row r="11" spans="1:24" s="133" customFormat="1" ht="33" customHeight="1">
      <c r="A11" s="123">
        <v>4</v>
      </c>
      <c r="B11" s="124">
        <v>37</v>
      </c>
      <c r="C11" s="125" t="s">
        <v>69</v>
      </c>
      <c r="D11" s="120" t="s">
        <v>68</v>
      </c>
      <c r="E11" s="122"/>
      <c r="F11" s="125" t="s">
        <v>172</v>
      </c>
      <c r="G11" s="120" t="s">
        <v>79</v>
      </c>
      <c r="H11" s="126" t="s">
        <v>57</v>
      </c>
      <c r="I11" s="122" t="s">
        <v>76</v>
      </c>
      <c r="J11" s="123" t="s">
        <v>40</v>
      </c>
      <c r="K11" s="146"/>
      <c r="L11" s="146"/>
      <c r="M11" s="146"/>
      <c r="N11" s="146"/>
      <c r="O11" s="146"/>
      <c r="P11" s="146"/>
      <c r="Q11" s="146"/>
      <c r="R11" s="141"/>
      <c r="S11" s="141"/>
      <c r="T11" s="141"/>
      <c r="U11" s="141"/>
      <c r="V11" s="141"/>
      <c r="W11" s="141"/>
      <c r="X11" s="141"/>
    </row>
    <row r="12" spans="1:24" s="133" customFormat="1" ht="33" customHeight="1">
      <c r="A12" s="123">
        <v>5</v>
      </c>
      <c r="B12" s="124">
        <v>38</v>
      </c>
      <c r="C12" s="125" t="s">
        <v>70</v>
      </c>
      <c r="D12" s="120" t="s">
        <v>71</v>
      </c>
      <c r="E12" s="122"/>
      <c r="F12" s="125" t="s">
        <v>171</v>
      </c>
      <c r="G12" s="120" t="s">
        <v>80</v>
      </c>
      <c r="H12" s="126" t="s">
        <v>101</v>
      </c>
      <c r="I12" s="122" t="s">
        <v>76</v>
      </c>
      <c r="J12" s="123" t="s">
        <v>40</v>
      </c>
      <c r="K12" s="132"/>
      <c r="L12" s="132"/>
      <c r="M12" s="132"/>
      <c r="N12" s="132"/>
      <c r="O12" s="132"/>
      <c r="P12" s="132"/>
      <c r="Q12" s="132"/>
    </row>
    <row r="13" spans="1:24" s="133" customFormat="1" ht="33" customHeight="1">
      <c r="A13" s="123">
        <v>6</v>
      </c>
      <c r="B13" s="124">
        <v>39</v>
      </c>
      <c r="C13" s="125" t="s">
        <v>72</v>
      </c>
      <c r="D13" s="120" t="s">
        <v>73</v>
      </c>
      <c r="E13" s="122"/>
      <c r="F13" s="125" t="s">
        <v>77</v>
      </c>
      <c r="G13" s="120" t="s">
        <v>81</v>
      </c>
      <c r="H13" s="126" t="s">
        <v>102</v>
      </c>
      <c r="I13" s="122" t="s">
        <v>76</v>
      </c>
      <c r="J13" s="123" t="s">
        <v>40</v>
      </c>
      <c r="K13" s="132"/>
      <c r="L13" s="132"/>
      <c r="M13" s="132"/>
      <c r="N13" s="132"/>
      <c r="O13" s="132"/>
      <c r="P13" s="132"/>
      <c r="Q13" s="132"/>
    </row>
    <row r="14" spans="1:24" s="133" customFormat="1" ht="33" customHeight="1">
      <c r="A14" s="123">
        <v>7</v>
      </c>
      <c r="B14" s="124">
        <v>44</v>
      </c>
      <c r="C14" s="125" t="s">
        <v>115</v>
      </c>
      <c r="D14" s="120" t="s">
        <v>167</v>
      </c>
      <c r="E14" s="122"/>
      <c r="F14" s="125" t="s">
        <v>151</v>
      </c>
      <c r="G14" s="120" t="s">
        <v>112</v>
      </c>
      <c r="H14" s="126" t="s">
        <v>113</v>
      </c>
      <c r="I14" s="122" t="s">
        <v>114</v>
      </c>
      <c r="J14" s="123" t="s">
        <v>40</v>
      </c>
      <c r="K14" s="127"/>
      <c r="L14" s="142"/>
      <c r="M14" s="129"/>
      <c r="N14" s="127"/>
      <c r="O14" s="130"/>
      <c r="P14" s="131"/>
      <c r="Q14" s="132"/>
    </row>
    <row r="15" spans="1:24" s="133" customFormat="1" ht="33" customHeight="1">
      <c r="A15" s="123">
        <v>8</v>
      </c>
      <c r="B15" s="124">
        <v>47</v>
      </c>
      <c r="C15" s="125" t="s">
        <v>157</v>
      </c>
      <c r="D15" s="200" t="s">
        <v>156</v>
      </c>
      <c r="E15" s="122"/>
      <c r="F15" s="125" t="s">
        <v>152</v>
      </c>
      <c r="G15" s="120" t="s">
        <v>134</v>
      </c>
      <c r="H15" s="126" t="s">
        <v>166</v>
      </c>
      <c r="I15" s="122" t="s">
        <v>114</v>
      </c>
      <c r="J15" s="123" t="s">
        <v>40</v>
      </c>
      <c r="K15" s="143"/>
      <c r="L15" s="144"/>
      <c r="M15" s="145"/>
      <c r="N15" s="144"/>
      <c r="O15" s="132"/>
      <c r="P15" s="132"/>
      <c r="Q15" s="132"/>
    </row>
    <row r="16" spans="1:24" s="133" customFormat="1" ht="33" customHeight="1">
      <c r="A16" s="123">
        <v>9</v>
      </c>
      <c r="B16" s="124">
        <v>48</v>
      </c>
      <c r="C16" s="125" t="s">
        <v>128</v>
      </c>
      <c r="D16" s="200" t="s">
        <v>155</v>
      </c>
      <c r="E16" s="122"/>
      <c r="F16" s="125" t="s">
        <v>129</v>
      </c>
      <c r="G16" s="120" t="s">
        <v>130</v>
      </c>
      <c r="H16" s="126" t="s">
        <v>57</v>
      </c>
      <c r="I16" s="122" t="s">
        <v>76</v>
      </c>
      <c r="J16" s="123" t="s">
        <v>40</v>
      </c>
      <c r="K16" s="143"/>
      <c r="L16" s="144"/>
      <c r="M16" s="145"/>
      <c r="N16" s="144"/>
      <c r="O16" s="132"/>
      <c r="P16" s="132"/>
      <c r="Q16" s="132"/>
    </row>
    <row r="17" spans="1:24" s="133" customFormat="1" ht="33" customHeight="1">
      <c r="A17" s="123">
        <v>10</v>
      </c>
      <c r="B17" s="124">
        <v>54</v>
      </c>
      <c r="C17" s="125" t="s">
        <v>61</v>
      </c>
      <c r="D17" s="120" t="s">
        <v>58</v>
      </c>
      <c r="E17" s="122"/>
      <c r="F17" s="197" t="s">
        <v>218</v>
      </c>
      <c r="G17" s="120" t="s">
        <v>59</v>
      </c>
      <c r="H17" s="126" t="s">
        <v>60</v>
      </c>
      <c r="I17" s="122" t="s">
        <v>209</v>
      </c>
      <c r="J17" s="123" t="s">
        <v>40</v>
      </c>
      <c r="K17" s="111"/>
      <c r="L17" s="147"/>
      <c r="M17" s="147"/>
      <c r="N17" s="147"/>
      <c r="O17" s="147"/>
      <c r="P17" s="147"/>
      <c r="Q17" s="147"/>
      <c r="R17" s="139"/>
      <c r="S17" s="139"/>
      <c r="T17" s="139"/>
      <c r="U17" s="139"/>
      <c r="V17" s="139"/>
      <c r="W17" s="139"/>
      <c r="X17" s="139"/>
    </row>
    <row r="18" spans="1:24" s="133" customFormat="1" ht="33" customHeight="1">
      <c r="A18" s="123">
        <v>11</v>
      </c>
      <c r="B18" s="124">
        <v>56</v>
      </c>
      <c r="C18" s="125" t="s">
        <v>66</v>
      </c>
      <c r="D18" s="120" t="s">
        <v>67</v>
      </c>
      <c r="E18" s="122"/>
      <c r="F18" s="125" t="s">
        <v>165</v>
      </c>
      <c r="G18" s="120" t="s">
        <v>65</v>
      </c>
      <c r="H18" s="126" t="s">
        <v>60</v>
      </c>
      <c r="I18" s="122" t="s">
        <v>209</v>
      </c>
      <c r="J18" s="123" t="s">
        <v>40</v>
      </c>
      <c r="K18" s="111"/>
      <c r="L18" s="173"/>
      <c r="M18" s="173"/>
      <c r="N18" s="173"/>
      <c r="O18" s="173"/>
      <c r="P18" s="173"/>
      <c r="Q18" s="173"/>
      <c r="R18" s="140"/>
      <c r="S18" s="140"/>
      <c r="T18" s="140"/>
      <c r="U18" s="140"/>
      <c r="V18" s="140"/>
      <c r="W18" s="140"/>
      <c r="X18" s="140"/>
    </row>
    <row r="19" spans="1:24" s="133" customFormat="1" ht="33" customHeight="1">
      <c r="A19" s="123">
        <v>12</v>
      </c>
      <c r="B19" s="124">
        <v>59</v>
      </c>
      <c r="C19" s="125" t="s">
        <v>116</v>
      </c>
      <c r="D19" s="200" t="s">
        <v>154</v>
      </c>
      <c r="E19" s="122"/>
      <c r="F19" s="125" t="s">
        <v>174</v>
      </c>
      <c r="G19" s="120" t="s">
        <v>117</v>
      </c>
      <c r="H19" s="126" t="s">
        <v>119</v>
      </c>
      <c r="I19" s="122" t="s">
        <v>118</v>
      </c>
      <c r="J19" s="123" t="s">
        <v>40</v>
      </c>
      <c r="K19" s="111"/>
      <c r="L19" s="144"/>
      <c r="M19" s="145"/>
      <c r="N19" s="144"/>
      <c r="O19" s="132"/>
      <c r="P19" s="132"/>
      <c r="Q19" s="132"/>
    </row>
    <row r="20" spans="1:24" s="133" customFormat="1" ht="17.25" customHeight="1">
      <c r="A20" s="210" t="s">
        <v>41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127"/>
      <c r="L20" s="142"/>
      <c r="M20" s="129"/>
      <c r="N20" s="127"/>
      <c r="O20" s="130"/>
      <c r="P20" s="131"/>
      <c r="Q20" s="132"/>
    </row>
    <row r="21" spans="1:24" s="133" customFormat="1" ht="33" customHeight="1">
      <c r="A21" s="123">
        <v>1</v>
      </c>
      <c r="B21" s="124">
        <v>1</v>
      </c>
      <c r="C21" s="125" t="s">
        <v>136</v>
      </c>
      <c r="D21" s="120" t="s">
        <v>162</v>
      </c>
      <c r="E21" s="122"/>
      <c r="F21" s="197" t="s">
        <v>192</v>
      </c>
      <c r="G21" s="166" t="s">
        <v>186</v>
      </c>
      <c r="H21" s="201" t="s">
        <v>119</v>
      </c>
      <c r="I21" s="118" t="s">
        <v>137</v>
      </c>
      <c r="J21" s="123" t="s">
        <v>40</v>
      </c>
      <c r="K21" s="132"/>
      <c r="L21" s="132"/>
      <c r="M21" s="132"/>
      <c r="N21" s="132"/>
      <c r="O21" s="130"/>
      <c r="P21" s="131"/>
      <c r="Q21" s="132"/>
      <c r="R21" s="132"/>
      <c r="S21" s="132"/>
    </row>
    <row r="22" spans="1:24" s="139" customFormat="1" ht="33" customHeight="1">
      <c r="A22" s="123">
        <v>2</v>
      </c>
      <c r="B22" s="124">
        <v>2</v>
      </c>
      <c r="C22" s="125" t="s">
        <v>175</v>
      </c>
      <c r="D22" s="120" t="s">
        <v>121</v>
      </c>
      <c r="E22" s="122"/>
      <c r="F22" s="125" t="s">
        <v>215</v>
      </c>
      <c r="G22" s="120" t="s">
        <v>138</v>
      </c>
      <c r="H22" s="126" t="s">
        <v>139</v>
      </c>
      <c r="I22" s="122" t="s">
        <v>120</v>
      </c>
      <c r="J22" s="123" t="s">
        <v>40</v>
      </c>
      <c r="K22" s="111"/>
      <c r="L22" s="174"/>
      <c r="M22" s="175"/>
      <c r="N22" s="176"/>
      <c r="O22" s="130"/>
      <c r="P22" s="131"/>
      <c r="Q22" s="132"/>
      <c r="R22" s="132"/>
      <c r="S22" s="132"/>
      <c r="T22" s="133"/>
      <c r="U22" s="133"/>
      <c r="V22" s="133"/>
      <c r="W22" s="133"/>
      <c r="X22" s="133"/>
    </row>
    <row r="23" spans="1:24" s="133" customFormat="1" ht="33" customHeight="1">
      <c r="A23" s="123">
        <v>3</v>
      </c>
      <c r="B23" s="124">
        <v>4</v>
      </c>
      <c r="C23" s="125" t="s">
        <v>143</v>
      </c>
      <c r="D23" s="120" t="s">
        <v>161</v>
      </c>
      <c r="E23" s="122"/>
      <c r="F23" s="125" t="s">
        <v>216</v>
      </c>
      <c r="G23" s="120" t="s">
        <v>131</v>
      </c>
      <c r="H23" s="126" t="s">
        <v>132</v>
      </c>
      <c r="I23" s="122" t="s">
        <v>176</v>
      </c>
      <c r="J23" s="123" t="s">
        <v>40</v>
      </c>
      <c r="K23" s="127"/>
      <c r="L23" s="128"/>
      <c r="M23" s="129"/>
      <c r="N23" s="127"/>
      <c r="O23" s="130"/>
      <c r="P23" s="131"/>
      <c r="Q23" s="132"/>
      <c r="R23" s="132"/>
      <c r="S23" s="132"/>
    </row>
    <row r="24" spans="1:24" s="141" customFormat="1" ht="33" customHeight="1">
      <c r="A24" s="123">
        <v>4</v>
      </c>
      <c r="B24" s="124">
        <v>5</v>
      </c>
      <c r="C24" s="121" t="s">
        <v>53</v>
      </c>
      <c r="D24" s="120" t="s">
        <v>54</v>
      </c>
      <c r="E24" s="122"/>
      <c r="F24" s="121" t="s">
        <v>142</v>
      </c>
      <c r="G24" s="120" t="s">
        <v>133</v>
      </c>
      <c r="H24" s="126" t="s">
        <v>55</v>
      </c>
      <c r="I24" s="122" t="s">
        <v>114</v>
      </c>
      <c r="J24" s="123" t="s">
        <v>40</v>
      </c>
      <c r="K24" s="127"/>
      <c r="L24" s="142"/>
      <c r="M24" s="129"/>
      <c r="N24" s="127"/>
      <c r="O24" s="130"/>
      <c r="P24" s="131"/>
      <c r="Q24" s="132"/>
      <c r="R24" s="133"/>
      <c r="S24" s="133"/>
      <c r="T24" s="133"/>
      <c r="U24" s="133"/>
      <c r="V24" s="133"/>
      <c r="W24" s="133"/>
      <c r="X24" s="133"/>
    </row>
    <row r="25" spans="1:24" s="133" customFormat="1" ht="33" customHeight="1">
      <c r="A25" s="123">
        <v>5</v>
      </c>
      <c r="B25" s="124">
        <v>7</v>
      </c>
      <c r="C25" s="125" t="s">
        <v>125</v>
      </c>
      <c r="D25" s="120" t="s">
        <v>123</v>
      </c>
      <c r="E25" s="122"/>
      <c r="F25" s="125" t="s">
        <v>144</v>
      </c>
      <c r="G25" s="120" t="s">
        <v>124</v>
      </c>
      <c r="H25" s="126" t="s">
        <v>211</v>
      </c>
      <c r="I25" s="122" t="s">
        <v>114</v>
      </c>
      <c r="J25" s="123" t="s">
        <v>40</v>
      </c>
      <c r="K25" s="132"/>
      <c r="L25" s="128"/>
      <c r="M25" s="129"/>
      <c r="N25" s="127"/>
      <c r="O25" s="130"/>
      <c r="P25" s="131"/>
      <c r="Q25" s="132"/>
      <c r="R25" s="132"/>
      <c r="S25" s="132"/>
    </row>
    <row r="26" spans="1:24" s="133" customFormat="1" ht="33" customHeight="1">
      <c r="A26" s="123">
        <v>6</v>
      </c>
      <c r="B26" s="124">
        <v>8</v>
      </c>
      <c r="C26" s="121" t="s">
        <v>104</v>
      </c>
      <c r="D26" s="120" t="s">
        <v>98</v>
      </c>
      <c r="E26" s="122"/>
      <c r="F26" s="121" t="s">
        <v>177</v>
      </c>
      <c r="G26" s="120" t="s">
        <v>99</v>
      </c>
      <c r="H26" s="201" t="s">
        <v>191</v>
      </c>
      <c r="I26" s="122" t="s">
        <v>114</v>
      </c>
      <c r="J26" s="123" t="s">
        <v>40</v>
      </c>
      <c r="K26" s="176"/>
      <c r="L26" s="128"/>
      <c r="M26" s="129"/>
      <c r="N26" s="127"/>
      <c r="O26" s="130"/>
      <c r="P26" s="131"/>
      <c r="Q26" s="132"/>
      <c r="R26" s="132"/>
      <c r="S26" s="132"/>
    </row>
    <row r="27" spans="1:24" s="133" customFormat="1" ht="33" customHeight="1">
      <c r="A27" s="123">
        <v>7</v>
      </c>
      <c r="B27" s="124">
        <v>10</v>
      </c>
      <c r="C27" s="121" t="s">
        <v>100</v>
      </c>
      <c r="D27" s="120" t="s">
        <v>168</v>
      </c>
      <c r="E27" s="122"/>
      <c r="F27" s="121" t="s">
        <v>178</v>
      </c>
      <c r="G27" s="120" t="s">
        <v>94</v>
      </c>
      <c r="H27" s="201" t="s">
        <v>189</v>
      </c>
      <c r="I27" s="122" t="s">
        <v>114</v>
      </c>
      <c r="J27" s="123" t="s">
        <v>40</v>
      </c>
      <c r="K27" s="132"/>
      <c r="L27" s="128"/>
      <c r="M27" s="129"/>
      <c r="N27" s="127"/>
      <c r="O27" s="130"/>
      <c r="P27" s="131"/>
      <c r="Q27" s="132"/>
      <c r="R27" s="132"/>
      <c r="S27" s="132"/>
    </row>
    <row r="28" spans="1:24" s="133" customFormat="1" ht="33" customHeight="1">
      <c r="A28" s="123">
        <v>8</v>
      </c>
      <c r="B28" s="124">
        <v>11</v>
      </c>
      <c r="C28" s="125" t="s">
        <v>126</v>
      </c>
      <c r="D28" s="120" t="s">
        <v>158</v>
      </c>
      <c r="E28" s="122"/>
      <c r="F28" s="197" t="s">
        <v>214</v>
      </c>
      <c r="G28" s="120" t="s">
        <v>127</v>
      </c>
      <c r="H28" s="126" t="s">
        <v>179</v>
      </c>
      <c r="I28" s="118" t="s">
        <v>202</v>
      </c>
      <c r="J28" s="123" t="s">
        <v>40</v>
      </c>
      <c r="K28" s="111"/>
      <c r="L28" s="128"/>
      <c r="M28" s="129"/>
      <c r="N28" s="127"/>
      <c r="O28" s="130"/>
      <c r="P28" s="131"/>
      <c r="Q28" s="132"/>
      <c r="R28" s="132"/>
      <c r="S28" s="132"/>
    </row>
    <row r="29" spans="1:24" s="133" customFormat="1" ht="33" customHeight="1">
      <c r="A29" s="123">
        <v>9</v>
      </c>
      <c r="B29" s="124">
        <v>12</v>
      </c>
      <c r="C29" s="125" t="s">
        <v>62</v>
      </c>
      <c r="D29" s="120" t="s">
        <v>63</v>
      </c>
      <c r="E29" s="122"/>
      <c r="F29" s="125" t="s">
        <v>213</v>
      </c>
      <c r="G29" s="120" t="s">
        <v>64</v>
      </c>
      <c r="H29" s="126" t="s">
        <v>60</v>
      </c>
      <c r="I29" s="122" t="s">
        <v>209</v>
      </c>
      <c r="J29" s="123" t="s">
        <v>40</v>
      </c>
      <c r="K29" s="111"/>
      <c r="L29" s="128"/>
      <c r="M29" s="129"/>
      <c r="N29" s="127"/>
      <c r="O29" s="130"/>
      <c r="P29" s="131"/>
      <c r="Q29" s="132"/>
      <c r="R29" s="132"/>
      <c r="S29" s="132"/>
    </row>
    <row r="30" spans="1:24" s="133" customFormat="1" ht="33" customHeight="1">
      <c r="A30" s="123">
        <v>10</v>
      </c>
      <c r="B30" s="124">
        <v>13</v>
      </c>
      <c r="C30" s="125" t="s">
        <v>50</v>
      </c>
      <c r="D30" s="120" t="s">
        <v>210</v>
      </c>
      <c r="E30" s="122"/>
      <c r="F30" s="125" t="s">
        <v>180</v>
      </c>
      <c r="G30" s="120" t="s">
        <v>51</v>
      </c>
      <c r="H30" s="126" t="s">
        <v>52</v>
      </c>
      <c r="I30" s="199" t="s">
        <v>114</v>
      </c>
      <c r="J30" s="123" t="s">
        <v>40</v>
      </c>
      <c r="K30" s="127"/>
      <c r="L30" s="128"/>
      <c r="M30" s="129"/>
      <c r="N30" s="127"/>
      <c r="O30" s="130"/>
      <c r="P30" s="131"/>
      <c r="Q30" s="146"/>
      <c r="R30" s="146"/>
      <c r="S30" s="146"/>
      <c r="T30" s="141"/>
      <c r="U30" s="141"/>
      <c r="V30" s="141"/>
      <c r="W30" s="141"/>
      <c r="X30" s="141"/>
    </row>
    <row r="31" spans="1:24" s="133" customFormat="1" ht="33" customHeight="1">
      <c r="A31" s="91">
        <v>11</v>
      </c>
      <c r="B31" s="124">
        <v>14</v>
      </c>
      <c r="C31" s="125" t="s">
        <v>146</v>
      </c>
      <c r="D31" s="120" t="s">
        <v>94</v>
      </c>
      <c r="E31" s="122"/>
      <c r="F31" s="198" t="s">
        <v>196</v>
      </c>
      <c r="G31" s="200" t="s">
        <v>186</v>
      </c>
      <c r="H31" s="202" t="s">
        <v>195</v>
      </c>
      <c r="I31" s="199" t="s">
        <v>114</v>
      </c>
      <c r="J31" s="123" t="s">
        <v>40</v>
      </c>
      <c r="K31" s="111"/>
      <c r="L31" s="177"/>
      <c r="M31" s="175"/>
      <c r="N31" s="176"/>
      <c r="O31" s="130"/>
      <c r="P31" s="131"/>
      <c r="Q31" s="132"/>
      <c r="R31" s="132"/>
      <c r="S31" s="132"/>
    </row>
    <row r="32" spans="1:24" s="133" customFormat="1" ht="33" customHeight="1">
      <c r="A32" s="91">
        <v>12</v>
      </c>
      <c r="B32" s="124">
        <v>17</v>
      </c>
      <c r="C32" s="125" t="s">
        <v>149</v>
      </c>
      <c r="D32" s="120" t="s">
        <v>163</v>
      </c>
      <c r="E32" s="122"/>
      <c r="F32" s="198" t="s">
        <v>190</v>
      </c>
      <c r="G32" s="200" t="s">
        <v>186</v>
      </c>
      <c r="H32" s="202" t="s">
        <v>191</v>
      </c>
      <c r="I32" s="199" t="s">
        <v>114</v>
      </c>
      <c r="J32" s="123" t="s">
        <v>40</v>
      </c>
      <c r="K32" s="111"/>
      <c r="L32" s="177"/>
      <c r="M32" s="175"/>
      <c r="N32" s="176"/>
      <c r="O32" s="130"/>
      <c r="P32" s="131"/>
      <c r="Q32" s="132"/>
      <c r="R32" s="132"/>
      <c r="S32" s="132"/>
    </row>
    <row r="33" spans="1:24" s="133" customFormat="1" ht="33" customHeight="1">
      <c r="A33" s="91">
        <v>13</v>
      </c>
      <c r="B33" s="124">
        <v>18</v>
      </c>
      <c r="C33" s="125" t="s">
        <v>148</v>
      </c>
      <c r="D33" s="120" t="s">
        <v>164</v>
      </c>
      <c r="E33" s="122"/>
      <c r="F33" s="125" t="s">
        <v>170</v>
      </c>
      <c r="G33" s="120" t="s">
        <v>169</v>
      </c>
      <c r="H33" s="126" t="s">
        <v>57</v>
      </c>
      <c r="I33" s="122" t="s">
        <v>76</v>
      </c>
      <c r="J33" s="123" t="s">
        <v>40</v>
      </c>
      <c r="K33" s="111"/>
      <c r="L33" s="177"/>
      <c r="M33" s="175"/>
      <c r="N33" s="176"/>
      <c r="O33" s="130"/>
      <c r="P33" s="131"/>
      <c r="Q33" s="132"/>
      <c r="R33" s="132"/>
      <c r="S33" s="132"/>
    </row>
    <row r="34" spans="1:24" s="133" customFormat="1" ht="33" customHeight="1">
      <c r="A34" s="123">
        <v>14</v>
      </c>
      <c r="B34" s="124">
        <v>19</v>
      </c>
      <c r="C34" s="121" t="s">
        <v>105</v>
      </c>
      <c r="D34" s="120" t="s">
        <v>106</v>
      </c>
      <c r="E34" s="122"/>
      <c r="F34" s="121" t="s">
        <v>145</v>
      </c>
      <c r="G34" s="120" t="s">
        <v>107</v>
      </c>
      <c r="H34" s="126" t="s">
        <v>108</v>
      </c>
      <c r="I34" s="118" t="s">
        <v>205</v>
      </c>
      <c r="J34" s="123" t="s">
        <v>40</v>
      </c>
      <c r="K34" s="132"/>
      <c r="L34" s="128"/>
      <c r="M34" s="129"/>
      <c r="N34" s="127"/>
      <c r="O34" s="130"/>
      <c r="P34" s="131"/>
      <c r="Q34" s="132"/>
      <c r="R34" s="132"/>
      <c r="S34" s="132"/>
    </row>
    <row r="35" spans="1:24" s="133" customFormat="1" ht="33" customHeight="1">
      <c r="A35" s="91">
        <v>15</v>
      </c>
      <c r="B35" s="124">
        <v>20</v>
      </c>
      <c r="C35" s="125" t="s">
        <v>93</v>
      </c>
      <c r="D35" s="120" t="s">
        <v>94</v>
      </c>
      <c r="E35" s="122"/>
      <c r="F35" s="125" t="s">
        <v>95</v>
      </c>
      <c r="G35" s="120" t="s">
        <v>94</v>
      </c>
      <c r="H35" s="122" t="s">
        <v>103</v>
      </c>
      <c r="I35" s="122" t="s">
        <v>87</v>
      </c>
      <c r="J35" s="123" t="s">
        <v>40</v>
      </c>
      <c r="K35" s="176"/>
      <c r="L35" s="113"/>
      <c r="M35" s="113"/>
      <c r="N35" s="113"/>
      <c r="O35" s="113"/>
      <c r="P35" s="113"/>
      <c r="Q35" s="113"/>
      <c r="R35" s="113"/>
      <c r="S35" s="113"/>
      <c r="T35" s="90"/>
      <c r="U35" s="90"/>
      <c r="V35" s="90"/>
      <c r="W35" s="90"/>
      <c r="X35" s="90"/>
    </row>
    <row r="36" spans="1:24" s="133" customFormat="1" ht="33" customHeight="1">
      <c r="A36" s="123">
        <v>16</v>
      </c>
      <c r="B36" s="124">
        <v>21</v>
      </c>
      <c r="C36" s="121" t="s">
        <v>88</v>
      </c>
      <c r="D36" s="120" t="s">
        <v>89</v>
      </c>
      <c r="E36" s="122"/>
      <c r="F36" s="121" t="s">
        <v>181</v>
      </c>
      <c r="G36" s="120" t="s">
        <v>96</v>
      </c>
      <c r="H36" s="126" t="s">
        <v>109</v>
      </c>
      <c r="I36" s="122" t="s">
        <v>87</v>
      </c>
      <c r="J36" s="123" t="s">
        <v>40</v>
      </c>
      <c r="K36" s="147"/>
      <c r="L36" s="148"/>
      <c r="M36" s="148"/>
      <c r="N36" s="147"/>
      <c r="O36" s="147"/>
      <c r="P36" s="147"/>
      <c r="Q36" s="147"/>
      <c r="R36" s="147"/>
      <c r="S36" s="147"/>
      <c r="T36" s="139"/>
      <c r="U36" s="139"/>
      <c r="V36" s="139"/>
      <c r="W36" s="139"/>
      <c r="X36" s="139"/>
    </row>
    <row r="37" spans="1:24" s="133" customFormat="1" ht="33" customHeight="1">
      <c r="A37" s="123">
        <v>17</v>
      </c>
      <c r="B37" s="124">
        <v>23</v>
      </c>
      <c r="C37" s="121" t="s">
        <v>193</v>
      </c>
      <c r="D37" s="120" t="s">
        <v>94</v>
      </c>
      <c r="E37" s="122"/>
      <c r="F37" s="121" t="s">
        <v>182</v>
      </c>
      <c r="G37" s="120" t="s">
        <v>97</v>
      </c>
      <c r="H37" s="126" t="s">
        <v>110</v>
      </c>
      <c r="I37" s="122" t="s">
        <v>111</v>
      </c>
      <c r="J37" s="123" t="s">
        <v>40</v>
      </c>
      <c r="K37" s="127"/>
      <c r="L37" s="128"/>
      <c r="M37" s="129"/>
      <c r="N37" s="127"/>
      <c r="O37" s="130"/>
      <c r="P37" s="131"/>
      <c r="Q37" s="132"/>
      <c r="R37" s="132"/>
      <c r="S37" s="132"/>
    </row>
    <row r="38" spans="1:24" s="133" customFormat="1" ht="33" customHeight="1">
      <c r="A38" s="123">
        <v>18</v>
      </c>
      <c r="B38" s="124">
        <v>24</v>
      </c>
      <c r="C38" s="121" t="s">
        <v>147</v>
      </c>
      <c r="D38" s="120" t="s">
        <v>122</v>
      </c>
      <c r="E38" s="122"/>
      <c r="F38" s="121" t="s">
        <v>183</v>
      </c>
      <c r="G38" s="120" t="s">
        <v>140</v>
      </c>
      <c r="H38" s="126" t="s">
        <v>141</v>
      </c>
      <c r="I38" s="122" t="s">
        <v>120</v>
      </c>
      <c r="J38" s="123" t="s">
        <v>40</v>
      </c>
      <c r="K38" s="127"/>
      <c r="L38" s="128"/>
      <c r="M38" s="129"/>
      <c r="N38" s="127"/>
      <c r="O38" s="130"/>
      <c r="P38" s="131"/>
      <c r="Q38" s="132"/>
      <c r="R38" s="132"/>
      <c r="S38" s="132"/>
    </row>
    <row r="39" spans="1:24" s="133" customFormat="1" ht="33" customHeight="1">
      <c r="A39" s="123">
        <v>19</v>
      </c>
      <c r="B39" s="124">
        <v>30</v>
      </c>
      <c r="C39" s="125" t="s">
        <v>159</v>
      </c>
      <c r="D39" s="120" t="s">
        <v>160</v>
      </c>
      <c r="E39" s="122"/>
      <c r="F39" s="125" t="s">
        <v>184</v>
      </c>
      <c r="G39" s="120" t="s">
        <v>212</v>
      </c>
      <c r="H39" s="126" t="s">
        <v>135</v>
      </c>
      <c r="I39" s="122" t="s">
        <v>114</v>
      </c>
      <c r="J39" s="123" t="s">
        <v>40</v>
      </c>
      <c r="K39" s="127"/>
      <c r="L39" s="128"/>
      <c r="M39" s="129"/>
      <c r="N39" s="127"/>
      <c r="O39" s="130"/>
      <c r="P39" s="131"/>
      <c r="Q39" s="132"/>
      <c r="R39" s="132"/>
      <c r="S39" s="132"/>
    </row>
    <row r="40" spans="1:24" s="133" customFormat="1" ht="17.25" customHeight="1">
      <c r="A40" s="204" t="s">
        <v>42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127"/>
      <c r="L40" s="142"/>
      <c r="M40" s="129"/>
      <c r="N40" s="127"/>
      <c r="O40" s="130"/>
      <c r="P40" s="131"/>
      <c r="Q40" s="132"/>
      <c r="R40" s="132"/>
      <c r="S40" s="132"/>
    </row>
    <row r="41" spans="1:24" s="139" customFormat="1" ht="35.25" customHeight="1">
      <c r="A41" s="123">
        <v>1</v>
      </c>
      <c r="B41" s="124">
        <v>95</v>
      </c>
      <c r="C41" s="121" t="s">
        <v>150</v>
      </c>
      <c r="D41" s="120" t="s">
        <v>153</v>
      </c>
      <c r="E41" s="122"/>
      <c r="F41" s="121" t="s">
        <v>185</v>
      </c>
      <c r="G41" s="120" t="s">
        <v>94</v>
      </c>
      <c r="H41" s="126" t="s">
        <v>119</v>
      </c>
      <c r="I41" s="122" t="s">
        <v>137</v>
      </c>
      <c r="J41" s="123" t="s">
        <v>40</v>
      </c>
      <c r="K41" s="147"/>
      <c r="L41" s="147"/>
      <c r="M41" s="147"/>
      <c r="N41" s="147"/>
      <c r="O41" s="147"/>
      <c r="P41" s="147"/>
      <c r="Q41" s="147"/>
      <c r="R41" s="147"/>
      <c r="S41" s="147"/>
    </row>
    <row r="42" spans="1:24" s="90" customFormat="1" ht="6.75" hidden="1" customHeight="1">
      <c r="A42" s="92"/>
      <c r="B42" s="92"/>
      <c r="C42" s="93"/>
      <c r="D42" s="94"/>
      <c r="E42" s="95"/>
      <c r="F42" s="96"/>
      <c r="G42" s="97"/>
      <c r="H42" s="98"/>
      <c r="I42" s="99"/>
      <c r="J42" s="100"/>
      <c r="K42" s="113"/>
      <c r="L42" s="113"/>
      <c r="M42" s="113"/>
      <c r="N42" s="113"/>
      <c r="O42" s="113"/>
      <c r="P42" s="113"/>
      <c r="Q42" s="113"/>
    </row>
    <row r="43" spans="1:24" s="90" customFormat="1" ht="1.5" hidden="1" customHeight="1">
      <c r="A43" s="92"/>
      <c r="B43" s="92"/>
      <c r="C43" s="93"/>
      <c r="D43" s="94"/>
      <c r="E43" s="95"/>
      <c r="F43" s="96"/>
      <c r="G43" s="97"/>
      <c r="H43" s="98"/>
      <c r="I43" s="99"/>
      <c r="J43" s="100"/>
      <c r="K43" s="113"/>
      <c r="L43" s="113"/>
      <c r="M43" s="113"/>
      <c r="N43" s="113"/>
      <c r="O43" s="113"/>
      <c r="P43" s="113"/>
      <c r="Q43" s="113"/>
    </row>
    <row r="44" spans="1:24" s="90" customFormat="1" ht="2.25" hidden="1" customHeight="1">
      <c r="A44" s="92"/>
      <c r="B44" s="92"/>
      <c r="C44" s="93"/>
      <c r="D44" s="94"/>
      <c r="E44" s="95"/>
      <c r="F44" s="96"/>
      <c r="G44" s="97"/>
      <c r="H44" s="98"/>
      <c r="I44" s="99"/>
      <c r="J44" s="100"/>
      <c r="K44" s="113"/>
      <c r="L44" s="113"/>
      <c r="M44" s="113"/>
      <c r="N44" s="113"/>
      <c r="O44" s="113"/>
      <c r="P44" s="113"/>
      <c r="Q44" s="113"/>
    </row>
    <row r="45" spans="1:24" s="106" customFormat="1" ht="17.25" customHeight="1">
      <c r="A45" s="101"/>
      <c r="B45" s="101"/>
      <c r="C45" s="102" t="s">
        <v>43</v>
      </c>
      <c r="D45" s="102"/>
      <c r="E45" s="102"/>
      <c r="F45" s="104" t="s">
        <v>204</v>
      </c>
      <c r="G45" s="103"/>
      <c r="H45" s="104"/>
      <c r="I45" s="105"/>
      <c r="J45" s="101"/>
      <c r="K45" s="178"/>
      <c r="L45" s="179"/>
      <c r="M45" s="180"/>
      <c r="N45" s="180"/>
      <c r="O45" s="180"/>
      <c r="P45" s="180"/>
      <c r="Q45" s="180"/>
    </row>
    <row r="46" spans="1:24" s="106" customFormat="1" ht="17.25" customHeight="1">
      <c r="A46" s="101"/>
      <c r="B46" s="101"/>
      <c r="C46" s="102" t="s">
        <v>31</v>
      </c>
      <c r="D46" s="102"/>
      <c r="E46" s="102"/>
      <c r="F46" s="64" t="s">
        <v>48</v>
      </c>
      <c r="G46" s="103"/>
      <c r="H46" s="104"/>
      <c r="I46" s="105"/>
      <c r="J46" s="101"/>
      <c r="K46" s="178"/>
      <c r="L46" s="179"/>
      <c r="M46" s="180"/>
      <c r="N46" s="180"/>
      <c r="O46" s="180"/>
      <c r="P46" s="180"/>
      <c r="Q46" s="180"/>
    </row>
    <row r="47" spans="1:24" s="106" customFormat="1" ht="17.25" customHeight="1">
      <c r="A47" s="101"/>
      <c r="B47" s="101"/>
      <c r="C47" s="102" t="s">
        <v>32</v>
      </c>
      <c r="D47" s="102"/>
      <c r="E47" s="102"/>
      <c r="F47" s="64" t="s">
        <v>49</v>
      </c>
      <c r="G47" s="103"/>
      <c r="H47" s="104"/>
      <c r="I47" s="105"/>
      <c r="J47" s="101"/>
      <c r="K47" s="178"/>
      <c r="L47" s="179"/>
      <c r="M47" s="180"/>
      <c r="N47" s="180"/>
      <c r="O47" s="180"/>
      <c r="P47" s="180"/>
      <c r="Q47" s="180"/>
    </row>
    <row r="49" spans="1:10">
      <c r="A49" s="81"/>
      <c r="B49" s="81"/>
      <c r="H49" s="81"/>
      <c r="I49" s="81"/>
      <c r="J49" s="81"/>
    </row>
  </sheetData>
  <sheetProtection formatCells="0" formatColumns="0" formatRows="0" insertColumns="0" insertRows="0" insertHyperlinks="0" deleteColumns="0" deleteRows="0" sort="0" autoFilter="0" pivotTables="0"/>
  <sortState ref="A21:X39">
    <sortCondition ref="B21:B39"/>
  </sortState>
  <mergeCells count="6">
    <mergeCell ref="A40:J40"/>
    <mergeCell ref="A2:J2"/>
    <mergeCell ref="A3:J3"/>
    <mergeCell ref="A4:J4"/>
    <mergeCell ref="A7:J7"/>
    <mergeCell ref="A20:J20"/>
  </mergeCells>
  <printOptions horizontalCentered="1"/>
  <pageMargins left="0.51181102362204722" right="0.51181102362204722" top="0" bottom="0" header="0" footer="0"/>
  <pageSetup paperSize="9" scale="6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52"/>
  <sheetViews>
    <sheetView view="pageBreakPreview" topLeftCell="A11" zoomScale="70" zoomScaleNormal="90" zoomScaleSheetLayoutView="70" workbookViewId="0">
      <selection activeCell="J50" sqref="J50"/>
    </sheetView>
  </sheetViews>
  <sheetFormatPr defaultRowHeight="12.75" outlineLevelCol="1"/>
  <cols>
    <col min="1" max="1" width="3.7109375" style="11" customWidth="1"/>
    <col min="2" max="2" width="4.7109375" style="11" customWidth="1"/>
    <col min="3" max="3" width="15.28515625" style="11" customWidth="1"/>
    <col min="4" max="4" width="11" style="11" customWidth="1"/>
    <col min="5" max="5" width="4.7109375" style="11" hidden="1" customWidth="1" outlineLevel="1"/>
    <col min="6" max="6" width="33.140625" style="11" customWidth="1" collapsed="1"/>
    <col min="7" max="7" width="7.7109375" style="11" customWidth="1"/>
    <col min="8" max="8" width="15.7109375" style="11" customWidth="1"/>
    <col min="9" max="9" width="12.7109375" style="11" customWidth="1"/>
    <col min="10" max="10" width="3.7109375" style="11" customWidth="1"/>
    <col min="11" max="11" width="10.42578125" style="11" customWidth="1"/>
    <col min="12" max="12" width="10.7109375" style="11" customWidth="1"/>
    <col min="13" max="17" width="9.7109375" style="11" customWidth="1"/>
    <col min="18" max="18" width="11.7109375" style="11" customWidth="1"/>
    <col min="19" max="19" width="6.7109375" style="11" customWidth="1"/>
    <col min="20" max="16384" width="9.140625" style="11"/>
  </cols>
  <sheetData>
    <row r="1" spans="1:38" s="2" customFormat="1" hidden="1">
      <c r="A1" s="1" t="s">
        <v>0</v>
      </c>
      <c r="C1" s="3"/>
      <c r="D1" s="1" t="s">
        <v>1</v>
      </c>
      <c r="E1" s="3"/>
      <c r="F1" s="3"/>
      <c r="G1" s="1" t="s">
        <v>2</v>
      </c>
      <c r="I1" s="3"/>
      <c r="J1" s="3"/>
      <c r="K1" s="3"/>
      <c r="L1" s="3"/>
      <c r="M1" s="3"/>
      <c r="N1" s="3"/>
      <c r="O1" s="3"/>
      <c r="P1" s="1" t="s">
        <v>3</v>
      </c>
      <c r="Q1" s="1" t="s">
        <v>4</v>
      </c>
      <c r="R1" s="1" t="s">
        <v>5</v>
      </c>
      <c r="S1" s="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38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38" ht="35.25" customHeight="1">
      <c r="A3" s="205" t="s">
        <v>44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38" s="12" customFormat="1" ht="15.95" customHeight="1">
      <c r="A4" s="247" t="s">
        <v>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38" s="13" customFormat="1" ht="15.95" customHeight="1">
      <c r="A5" s="248" t="s">
        <v>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</row>
    <row r="6" spans="1:38" s="14" customFormat="1" ht="15.95" customHeight="1">
      <c r="A6" s="249" t="s">
        <v>45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38" s="14" customFormat="1" ht="15.9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</row>
    <row r="8" spans="1:38" s="20" customFormat="1" ht="15" customHeight="1" thickBot="1">
      <c r="A8" s="15" t="s">
        <v>46</v>
      </c>
      <c r="B8" s="16"/>
      <c r="C8" s="17"/>
      <c r="D8" s="17"/>
      <c r="E8" s="17"/>
      <c r="F8" s="17"/>
      <c r="G8" s="17"/>
      <c r="H8" s="18"/>
      <c r="I8" s="16"/>
      <c r="J8" s="16"/>
      <c r="K8" s="16"/>
      <c r="L8" s="16"/>
      <c r="M8" s="16"/>
      <c r="N8" s="16"/>
      <c r="O8" s="16"/>
      <c r="P8" s="16"/>
      <c r="Q8" s="16"/>
      <c r="R8" s="16"/>
      <c r="S8" s="19" t="s">
        <v>47</v>
      </c>
    </row>
    <row r="9" spans="1:38" s="26" customFormat="1" ht="15" customHeight="1">
      <c r="A9" s="263" t="s">
        <v>8</v>
      </c>
      <c r="B9" s="266" t="s">
        <v>9</v>
      </c>
      <c r="C9" s="253" t="s">
        <v>10</v>
      </c>
      <c r="D9" s="256" t="s">
        <v>11</v>
      </c>
      <c r="E9" s="259" t="s">
        <v>12</v>
      </c>
      <c r="F9" s="253" t="s">
        <v>13</v>
      </c>
      <c r="G9" s="256" t="s">
        <v>11</v>
      </c>
      <c r="H9" s="256" t="s">
        <v>14</v>
      </c>
      <c r="I9" s="256" t="s">
        <v>15</v>
      </c>
      <c r="J9" s="259" t="s">
        <v>16</v>
      </c>
      <c r="K9" s="21" t="s">
        <v>17</v>
      </c>
      <c r="L9" s="22">
        <v>30</v>
      </c>
      <c r="M9" s="23" t="s">
        <v>18</v>
      </c>
      <c r="N9" s="262" t="s">
        <v>19</v>
      </c>
      <c r="O9" s="262"/>
      <c r="P9" s="23">
        <v>1</v>
      </c>
      <c r="Q9" s="24" t="s">
        <v>20</v>
      </c>
      <c r="R9" s="25">
        <v>2.0833333333333332E-2</v>
      </c>
      <c r="S9" s="250" t="s">
        <v>21</v>
      </c>
    </row>
    <row r="10" spans="1:38" s="26" customFormat="1" ht="15" customHeight="1">
      <c r="A10" s="264"/>
      <c r="B10" s="267"/>
      <c r="C10" s="254"/>
      <c r="D10" s="257"/>
      <c r="E10" s="260"/>
      <c r="F10" s="254"/>
      <c r="G10" s="257"/>
      <c r="H10" s="257"/>
      <c r="I10" s="257"/>
      <c r="J10" s="260"/>
      <c r="K10" s="67" t="s">
        <v>22</v>
      </c>
      <c r="L10" s="68">
        <v>30</v>
      </c>
      <c r="M10" s="69" t="s">
        <v>18</v>
      </c>
      <c r="N10" s="70"/>
      <c r="O10" s="70"/>
      <c r="P10" s="69">
        <v>2</v>
      </c>
      <c r="Q10" s="71" t="s">
        <v>20</v>
      </c>
      <c r="R10" s="72">
        <v>2.7777777777777776E-2</v>
      </c>
      <c r="S10" s="251"/>
    </row>
    <row r="11" spans="1:38" s="26" customFormat="1" ht="15" customHeight="1">
      <c r="A11" s="264"/>
      <c r="B11" s="267"/>
      <c r="C11" s="254"/>
      <c r="D11" s="257"/>
      <c r="E11" s="260"/>
      <c r="F11" s="254"/>
      <c r="G11" s="257"/>
      <c r="H11" s="257"/>
      <c r="I11" s="257"/>
      <c r="J11" s="260"/>
      <c r="K11" s="27" t="s">
        <v>33</v>
      </c>
      <c r="L11" s="28">
        <v>20</v>
      </c>
      <c r="M11" s="29" t="s">
        <v>18</v>
      </c>
      <c r="N11" s="30"/>
      <c r="O11" s="30"/>
      <c r="P11" s="29"/>
      <c r="Q11" s="31"/>
      <c r="R11" s="32"/>
      <c r="S11" s="251"/>
    </row>
    <row r="12" spans="1:38" s="26" customFormat="1" ht="39.950000000000003" customHeight="1" thickBot="1">
      <c r="A12" s="265"/>
      <c r="B12" s="268"/>
      <c r="C12" s="255"/>
      <c r="D12" s="258"/>
      <c r="E12" s="261"/>
      <c r="F12" s="255"/>
      <c r="G12" s="258"/>
      <c r="H12" s="258"/>
      <c r="I12" s="258"/>
      <c r="J12" s="261"/>
      <c r="K12" s="33" t="s">
        <v>23</v>
      </c>
      <c r="L12" s="34" t="s">
        <v>24</v>
      </c>
      <c r="M12" s="35" t="s">
        <v>25</v>
      </c>
      <c r="N12" s="35" t="s">
        <v>26</v>
      </c>
      <c r="O12" s="35" t="s">
        <v>27</v>
      </c>
      <c r="P12" s="36" t="s">
        <v>28</v>
      </c>
      <c r="Q12" s="36" t="s">
        <v>29</v>
      </c>
      <c r="R12" s="73" t="s">
        <v>30</v>
      </c>
      <c r="S12" s="252"/>
    </row>
    <row r="13" spans="1:38" s="44" customFormat="1" ht="13.5" customHeight="1">
      <c r="A13" s="226">
        <v>1</v>
      </c>
      <c r="B13" s="229">
        <v>59</v>
      </c>
      <c r="C13" s="232" t="s">
        <v>116</v>
      </c>
      <c r="D13" s="235" t="s">
        <v>154</v>
      </c>
      <c r="E13" s="238"/>
      <c r="F13" s="241" t="s">
        <v>174</v>
      </c>
      <c r="G13" s="244" t="s">
        <v>117</v>
      </c>
      <c r="H13" s="223" t="s">
        <v>119</v>
      </c>
      <c r="I13" s="220" t="s">
        <v>118</v>
      </c>
      <c r="J13" s="38">
        <v>1</v>
      </c>
      <c r="K13" s="135">
        <v>0.4201388888888889</v>
      </c>
      <c r="L13" s="40">
        <v>0.49109953703703701</v>
      </c>
      <c r="M13" s="41">
        <v>0.49194444444444446</v>
      </c>
      <c r="N13" s="41">
        <f t="shared" ref="N13:N42" si="0">M13-L13</f>
        <v>8.4490740740744696E-4</v>
      </c>
      <c r="O13" s="42">
        <f>M13-K13</f>
        <v>7.1805555555555567E-2</v>
      </c>
      <c r="P13" s="114">
        <f>$L$9/O13/24</f>
        <v>17.408123791102511</v>
      </c>
      <c r="Q13" s="211">
        <f>SUM($L$9:$L$11)/R13/24</f>
        <v>17.503342652242612</v>
      </c>
      <c r="R13" s="214">
        <f>SUM(O13:O15)</f>
        <v>0.19043981481481487</v>
      </c>
      <c r="S13" s="217" t="s">
        <v>199</v>
      </c>
    </row>
    <row r="14" spans="1:38" s="44" customFormat="1" ht="13.5" customHeight="1">
      <c r="A14" s="227"/>
      <c r="B14" s="230"/>
      <c r="C14" s="233"/>
      <c r="D14" s="236"/>
      <c r="E14" s="239"/>
      <c r="F14" s="242"/>
      <c r="G14" s="245"/>
      <c r="H14" s="224"/>
      <c r="I14" s="221"/>
      <c r="J14" s="74">
        <v>2</v>
      </c>
      <c r="K14" s="75">
        <f>M13+$R$9</f>
        <v>0.51277777777777778</v>
      </c>
      <c r="L14" s="76">
        <v>0.58157407407407413</v>
      </c>
      <c r="M14" s="75">
        <v>0.58298611111111109</v>
      </c>
      <c r="N14" s="75">
        <f t="shared" si="0"/>
        <v>1.4120370370369617E-3</v>
      </c>
      <c r="O14" s="77">
        <f>M14-K14</f>
        <v>7.0208333333333317E-2</v>
      </c>
      <c r="P14" s="115">
        <f>$L$10/O14/24</f>
        <v>17.804154302670629</v>
      </c>
      <c r="Q14" s="212"/>
      <c r="R14" s="215"/>
      <c r="S14" s="218"/>
    </row>
    <row r="15" spans="1:38" s="44" customFormat="1" ht="13.5" customHeight="1" thickBot="1">
      <c r="A15" s="228"/>
      <c r="B15" s="231"/>
      <c r="C15" s="234"/>
      <c r="D15" s="237"/>
      <c r="E15" s="240"/>
      <c r="F15" s="243"/>
      <c r="G15" s="246"/>
      <c r="H15" s="225"/>
      <c r="I15" s="222"/>
      <c r="J15" s="45">
        <v>3</v>
      </c>
      <c r="K15" s="46">
        <f>M14+$R$10</f>
        <v>0.61076388888888888</v>
      </c>
      <c r="L15" s="47">
        <v>0.65918981481481487</v>
      </c>
      <c r="M15" s="46">
        <v>0.66153935185185186</v>
      </c>
      <c r="N15" s="46">
        <f t="shared" si="0"/>
        <v>2.3495370370369972E-3</v>
      </c>
      <c r="O15" s="48">
        <f>L15-K15</f>
        <v>4.8425925925925983E-2</v>
      </c>
      <c r="P15" s="116">
        <f>$L$11/O15/24</f>
        <v>17.208413001912024</v>
      </c>
      <c r="Q15" s="213"/>
      <c r="R15" s="216"/>
      <c r="S15" s="219"/>
    </row>
    <row r="16" spans="1:38" s="44" customFormat="1" ht="13.5" customHeight="1">
      <c r="A16" s="226">
        <v>2</v>
      </c>
      <c r="B16" s="229">
        <v>32</v>
      </c>
      <c r="C16" s="232" t="s">
        <v>90</v>
      </c>
      <c r="D16" s="235" t="s">
        <v>91</v>
      </c>
      <c r="E16" s="238"/>
      <c r="F16" s="241" t="s">
        <v>217</v>
      </c>
      <c r="G16" s="244" t="s">
        <v>92</v>
      </c>
      <c r="H16" s="223" t="s">
        <v>103</v>
      </c>
      <c r="I16" s="220" t="s">
        <v>87</v>
      </c>
      <c r="J16" s="117">
        <v>1</v>
      </c>
      <c r="K16" s="135">
        <v>0.4201388888888889</v>
      </c>
      <c r="L16" s="40">
        <v>0.48895833333333333</v>
      </c>
      <c r="M16" s="41">
        <v>0.48988425925925921</v>
      </c>
      <c r="N16" s="41">
        <f t="shared" si="0"/>
        <v>9.2592592592588563E-4</v>
      </c>
      <c r="O16" s="42">
        <f>M16-K16</f>
        <v>6.9745370370370319E-2</v>
      </c>
      <c r="P16" s="114">
        <f>$L$9/O16/24</f>
        <v>17.92233654165285</v>
      </c>
      <c r="Q16" s="211">
        <f>SUM($L$9:$L$11)/R16/24</f>
        <v>14.968814968814968</v>
      </c>
      <c r="R16" s="214">
        <f>SUM(O16:O18)</f>
        <v>0.22268518518518521</v>
      </c>
      <c r="S16" s="217" t="s">
        <v>200</v>
      </c>
    </row>
    <row r="17" spans="1:20" s="44" customFormat="1" ht="13.5" customHeight="1">
      <c r="A17" s="227"/>
      <c r="B17" s="230"/>
      <c r="C17" s="233"/>
      <c r="D17" s="236"/>
      <c r="E17" s="239"/>
      <c r="F17" s="242"/>
      <c r="G17" s="245"/>
      <c r="H17" s="224"/>
      <c r="I17" s="221"/>
      <c r="J17" s="118">
        <v>2</v>
      </c>
      <c r="K17" s="75">
        <f>M16+$R$9</f>
        <v>0.51071759259259253</v>
      </c>
      <c r="L17" s="76">
        <v>0.58174768518518516</v>
      </c>
      <c r="M17" s="75">
        <v>0.58657407407407403</v>
      </c>
      <c r="N17" s="75">
        <f t="shared" si="0"/>
        <v>4.8263888888888662E-3</v>
      </c>
      <c r="O17" s="77">
        <f>M17-K17</f>
        <v>7.5856481481481497E-2</v>
      </c>
      <c r="P17" s="115">
        <f>$L$10/O17/24</f>
        <v>16.47848642050656</v>
      </c>
      <c r="Q17" s="212"/>
      <c r="R17" s="215"/>
      <c r="S17" s="218"/>
    </row>
    <row r="18" spans="1:20" s="44" customFormat="1" ht="13.5" customHeight="1" thickBot="1">
      <c r="A18" s="228"/>
      <c r="B18" s="231"/>
      <c r="C18" s="234"/>
      <c r="D18" s="237"/>
      <c r="E18" s="240"/>
      <c r="F18" s="243"/>
      <c r="G18" s="246"/>
      <c r="H18" s="225"/>
      <c r="I18" s="222"/>
      <c r="J18" s="119">
        <v>3</v>
      </c>
      <c r="K18" s="46">
        <f>M17+$R$10</f>
        <v>0.61435185185185182</v>
      </c>
      <c r="L18" s="47">
        <v>0.69143518518518521</v>
      </c>
      <c r="M18" s="46">
        <v>0.70128472222222227</v>
      </c>
      <c r="N18" s="46">
        <f t="shared" si="0"/>
        <v>9.8495370370370594E-3</v>
      </c>
      <c r="O18" s="48">
        <f>L18-K18</f>
        <v>7.7083333333333393E-2</v>
      </c>
      <c r="P18" s="116">
        <f>$L$11/O18/24</f>
        <v>10.810810810810802</v>
      </c>
      <c r="Q18" s="213"/>
      <c r="R18" s="216"/>
      <c r="S18" s="219"/>
    </row>
    <row r="19" spans="1:20" s="44" customFormat="1" ht="13.5" customHeight="1">
      <c r="A19" s="226">
        <v>3</v>
      </c>
      <c r="B19" s="229">
        <v>54</v>
      </c>
      <c r="C19" s="232" t="s">
        <v>61</v>
      </c>
      <c r="D19" s="235" t="s">
        <v>58</v>
      </c>
      <c r="E19" s="238"/>
      <c r="F19" s="241" t="s">
        <v>218</v>
      </c>
      <c r="G19" s="244" t="s">
        <v>59</v>
      </c>
      <c r="H19" s="223" t="s">
        <v>60</v>
      </c>
      <c r="I19" s="220" t="s">
        <v>209</v>
      </c>
      <c r="J19" s="38">
        <v>1</v>
      </c>
      <c r="K19" s="135">
        <v>0.4201388888888889</v>
      </c>
      <c r="L19" s="40">
        <v>0.48895833333333333</v>
      </c>
      <c r="M19" s="41">
        <v>0.49016203703703703</v>
      </c>
      <c r="N19" s="41">
        <f t="shared" si="0"/>
        <v>1.2037037037037068E-3</v>
      </c>
      <c r="O19" s="42">
        <f>M19-K19</f>
        <v>7.002314814814814E-2</v>
      </c>
      <c r="P19" s="114">
        <f>$L$9/O19/24</f>
        <v>17.851239669421489</v>
      </c>
      <c r="Q19" s="211">
        <f>SUM($L$9:$L$11)/R19/24</f>
        <v>14.968037004313699</v>
      </c>
      <c r="R19" s="214">
        <f>SUM(O19:O21)</f>
        <v>0.22269675925925936</v>
      </c>
      <c r="S19" s="217" t="s">
        <v>200</v>
      </c>
      <c r="T19" s="63"/>
    </row>
    <row r="20" spans="1:20" s="44" customFormat="1" ht="13.5" customHeight="1">
      <c r="A20" s="227"/>
      <c r="B20" s="230"/>
      <c r="C20" s="233"/>
      <c r="D20" s="236"/>
      <c r="E20" s="239"/>
      <c r="F20" s="242"/>
      <c r="G20" s="245"/>
      <c r="H20" s="224"/>
      <c r="I20" s="221"/>
      <c r="J20" s="74">
        <v>2</v>
      </c>
      <c r="K20" s="75">
        <f>M19+$R$9</f>
        <v>0.51099537037037035</v>
      </c>
      <c r="L20" s="76">
        <v>0.58130787037037035</v>
      </c>
      <c r="M20" s="75">
        <v>0.58376157407407414</v>
      </c>
      <c r="N20" s="75">
        <f t="shared" si="0"/>
        <v>2.4537037037037912E-3</v>
      </c>
      <c r="O20" s="77">
        <f>M20-K20</f>
        <v>7.2766203703703791E-2</v>
      </c>
      <c r="P20" s="115">
        <f>$L$10/O20/24</f>
        <v>17.178304437728624</v>
      </c>
      <c r="Q20" s="212"/>
      <c r="R20" s="215"/>
      <c r="S20" s="218"/>
    </row>
    <row r="21" spans="1:20" s="44" customFormat="1" ht="13.5" customHeight="1" thickBot="1">
      <c r="A21" s="228"/>
      <c r="B21" s="231"/>
      <c r="C21" s="234"/>
      <c r="D21" s="237"/>
      <c r="E21" s="240"/>
      <c r="F21" s="243"/>
      <c r="G21" s="246"/>
      <c r="H21" s="225"/>
      <c r="I21" s="222"/>
      <c r="J21" s="45">
        <v>3</v>
      </c>
      <c r="K21" s="46">
        <f>M20+$R$10</f>
        <v>0.61153935185185193</v>
      </c>
      <c r="L21" s="47">
        <v>0.69144675925925936</v>
      </c>
      <c r="M21" s="46">
        <v>0.70190972222222225</v>
      </c>
      <c r="N21" s="46">
        <f t="shared" si="0"/>
        <v>1.0462962962962896E-2</v>
      </c>
      <c r="O21" s="48">
        <f>L21-K21</f>
        <v>7.9907407407407427E-2</v>
      </c>
      <c r="P21" s="116">
        <f>$L$11/O21/24</f>
        <v>10.428736964078793</v>
      </c>
      <c r="Q21" s="213"/>
      <c r="R21" s="216"/>
      <c r="S21" s="219"/>
    </row>
    <row r="22" spans="1:20" s="44" customFormat="1" ht="13.5" customHeight="1">
      <c r="A22" s="226">
        <v>4</v>
      </c>
      <c r="B22" s="229">
        <v>48</v>
      </c>
      <c r="C22" s="232" t="s">
        <v>128</v>
      </c>
      <c r="D22" s="235" t="s">
        <v>155</v>
      </c>
      <c r="E22" s="238"/>
      <c r="F22" s="241" t="s">
        <v>198</v>
      </c>
      <c r="G22" s="244" t="s">
        <v>130</v>
      </c>
      <c r="H22" s="223" t="s">
        <v>57</v>
      </c>
      <c r="I22" s="220" t="s">
        <v>76</v>
      </c>
      <c r="J22" s="38">
        <v>1</v>
      </c>
      <c r="K22" s="135">
        <v>0.4201388888888889</v>
      </c>
      <c r="L22" s="40">
        <v>0.4853703703703704</v>
      </c>
      <c r="M22" s="41">
        <v>0.49383101851851857</v>
      </c>
      <c r="N22" s="41">
        <f>M22-L22</f>
        <v>8.4606481481481755E-3</v>
      </c>
      <c r="O22" s="42">
        <f>M22-K22</f>
        <v>7.3692129629629677E-2</v>
      </c>
      <c r="P22" s="114">
        <f>$L$9/O22/24</f>
        <v>16.962462698288036</v>
      </c>
      <c r="Q22" s="211">
        <f>SUM($L$9:$L$11)/R22/24</f>
        <v>14.874496436318559</v>
      </c>
      <c r="R22" s="214">
        <f>SUM(O22:O24)</f>
        <v>0.22409722222222228</v>
      </c>
      <c r="S22" s="217" t="s">
        <v>200</v>
      </c>
    </row>
    <row r="23" spans="1:20" s="44" customFormat="1" ht="13.5" customHeight="1">
      <c r="A23" s="227"/>
      <c r="B23" s="230"/>
      <c r="C23" s="233"/>
      <c r="D23" s="236"/>
      <c r="E23" s="239"/>
      <c r="F23" s="242"/>
      <c r="G23" s="245"/>
      <c r="H23" s="224"/>
      <c r="I23" s="221"/>
      <c r="J23" s="74">
        <v>2</v>
      </c>
      <c r="K23" s="75">
        <f>M22+$R$9</f>
        <v>0.51466435185185189</v>
      </c>
      <c r="L23" s="76">
        <v>0.56259259259259264</v>
      </c>
      <c r="M23" s="75">
        <v>0.56795138888888885</v>
      </c>
      <c r="N23" s="75">
        <f>M23-L23</f>
        <v>5.3587962962962088E-3</v>
      </c>
      <c r="O23" s="77">
        <f>M23-K23</f>
        <v>5.3287037037036966E-2</v>
      </c>
      <c r="P23" s="115">
        <f>$L$10/O23/24</f>
        <v>23.457862728062583</v>
      </c>
      <c r="Q23" s="212"/>
      <c r="R23" s="215"/>
      <c r="S23" s="218"/>
    </row>
    <row r="24" spans="1:20" s="44" customFormat="1" ht="13.5" customHeight="1" thickBot="1">
      <c r="A24" s="228"/>
      <c r="B24" s="231"/>
      <c r="C24" s="234"/>
      <c r="D24" s="237"/>
      <c r="E24" s="240"/>
      <c r="F24" s="243"/>
      <c r="G24" s="246"/>
      <c r="H24" s="225"/>
      <c r="I24" s="222"/>
      <c r="J24" s="45">
        <v>3</v>
      </c>
      <c r="K24" s="46">
        <f>M23+$R$10</f>
        <v>0.59572916666666664</v>
      </c>
      <c r="L24" s="47">
        <v>0.69284722222222228</v>
      </c>
      <c r="M24" s="46">
        <v>0.69803240740740735</v>
      </c>
      <c r="N24" s="46">
        <f>M24-L24</f>
        <v>5.1851851851850705E-3</v>
      </c>
      <c r="O24" s="48">
        <f>L24-K24</f>
        <v>9.7118055555555638E-2</v>
      </c>
      <c r="P24" s="116">
        <f>$L$11/O24/24</f>
        <v>8.5806220951018872</v>
      </c>
      <c r="Q24" s="213"/>
      <c r="R24" s="216"/>
      <c r="S24" s="219"/>
    </row>
    <row r="25" spans="1:20" s="44" customFormat="1" ht="13.5" customHeight="1">
      <c r="A25" s="226">
        <v>5</v>
      </c>
      <c r="B25" s="229">
        <v>38</v>
      </c>
      <c r="C25" s="232" t="s">
        <v>70</v>
      </c>
      <c r="D25" s="235" t="s">
        <v>71</v>
      </c>
      <c r="E25" s="238"/>
      <c r="F25" s="241" t="s">
        <v>171</v>
      </c>
      <c r="G25" s="244" t="s">
        <v>80</v>
      </c>
      <c r="H25" s="223" t="s">
        <v>101</v>
      </c>
      <c r="I25" s="220" t="s">
        <v>76</v>
      </c>
      <c r="J25" s="117">
        <v>1</v>
      </c>
      <c r="K25" s="135">
        <v>0.4201388888888889</v>
      </c>
      <c r="L25" s="40">
        <v>0.49341435185185184</v>
      </c>
      <c r="M25" s="41">
        <v>0.49429398148148151</v>
      </c>
      <c r="N25" s="41">
        <f t="shared" si="0"/>
        <v>8.7962962962967461E-4</v>
      </c>
      <c r="O25" s="42">
        <f>M25-K25</f>
        <v>7.415509259259262E-2</v>
      </c>
      <c r="P25" s="114">
        <f>$L$9/O25/24</f>
        <v>16.8565631340721</v>
      </c>
      <c r="Q25" s="211">
        <f>SUM($L$9:$L$11)/R25/24</f>
        <v>13.89559008009264</v>
      </c>
      <c r="R25" s="214">
        <f>SUM(O25:O27)</f>
        <v>0.23988425925925921</v>
      </c>
      <c r="S25" s="217" t="s">
        <v>201</v>
      </c>
    </row>
    <row r="26" spans="1:20" s="44" customFormat="1" ht="13.5" customHeight="1">
      <c r="A26" s="227"/>
      <c r="B26" s="230"/>
      <c r="C26" s="233"/>
      <c r="D26" s="236"/>
      <c r="E26" s="239"/>
      <c r="F26" s="242"/>
      <c r="G26" s="245"/>
      <c r="H26" s="224"/>
      <c r="I26" s="221"/>
      <c r="J26" s="118">
        <v>2</v>
      </c>
      <c r="K26" s="75">
        <f>M25+$R$9</f>
        <v>0.51512731481481489</v>
      </c>
      <c r="L26" s="76">
        <v>0.59921296296296289</v>
      </c>
      <c r="M26" s="75">
        <v>0.59972222222222216</v>
      </c>
      <c r="N26" s="75">
        <f t="shared" si="0"/>
        <v>5.0925925925926485E-4</v>
      </c>
      <c r="O26" s="77">
        <f>M26-K26</f>
        <v>8.4594907407407272E-2</v>
      </c>
      <c r="P26" s="115">
        <f>$L$10/O26/24</f>
        <v>14.776303187850617</v>
      </c>
      <c r="Q26" s="212"/>
      <c r="R26" s="215"/>
      <c r="S26" s="218"/>
    </row>
    <row r="27" spans="1:20" s="44" customFormat="1" ht="13.5" customHeight="1" thickBot="1">
      <c r="A27" s="228"/>
      <c r="B27" s="231"/>
      <c r="C27" s="234"/>
      <c r="D27" s="237"/>
      <c r="E27" s="240"/>
      <c r="F27" s="243"/>
      <c r="G27" s="246"/>
      <c r="H27" s="225"/>
      <c r="I27" s="222"/>
      <c r="J27" s="119">
        <v>3</v>
      </c>
      <c r="K27" s="46">
        <f>M26+$R$10</f>
        <v>0.62749999999999995</v>
      </c>
      <c r="L27" s="47">
        <v>0.70863425925925927</v>
      </c>
      <c r="M27" s="46">
        <v>0.71107638888888891</v>
      </c>
      <c r="N27" s="46">
        <f t="shared" si="0"/>
        <v>2.4421296296296413E-3</v>
      </c>
      <c r="O27" s="48">
        <f>L27-K27</f>
        <v>8.1134259259259323E-2</v>
      </c>
      <c r="P27" s="116">
        <f>$L$11/O27/24</f>
        <v>10.271041369472174</v>
      </c>
      <c r="Q27" s="213"/>
      <c r="R27" s="216"/>
      <c r="S27" s="219"/>
    </row>
    <row r="28" spans="1:20" s="44" customFormat="1" ht="13.5" customHeight="1">
      <c r="A28" s="226">
        <v>6</v>
      </c>
      <c r="B28" s="229">
        <v>39</v>
      </c>
      <c r="C28" s="232" t="s">
        <v>72</v>
      </c>
      <c r="D28" s="235" t="s">
        <v>73</v>
      </c>
      <c r="E28" s="238"/>
      <c r="F28" s="241" t="s">
        <v>77</v>
      </c>
      <c r="G28" s="244" t="s">
        <v>81</v>
      </c>
      <c r="H28" s="223" t="s">
        <v>102</v>
      </c>
      <c r="I28" s="220" t="s">
        <v>76</v>
      </c>
      <c r="J28" s="117">
        <v>1</v>
      </c>
      <c r="K28" s="135">
        <v>0.4201388888888889</v>
      </c>
      <c r="L28" s="40">
        <v>0.4934027777777778</v>
      </c>
      <c r="M28" s="41">
        <v>0.49420138888888893</v>
      </c>
      <c r="N28" s="41">
        <f t="shared" si="0"/>
        <v>7.9861111111112493E-4</v>
      </c>
      <c r="O28" s="42">
        <f>M28-K28</f>
        <v>7.4062500000000031E-2</v>
      </c>
      <c r="P28" s="114">
        <f>$L$9/O28/24</f>
        <v>16.877637130801681</v>
      </c>
      <c r="Q28" s="211">
        <f>SUM($L$9:$L$11)/R28/24</f>
        <v>13.894919669995659</v>
      </c>
      <c r="R28" s="214">
        <f>SUM(O28:O30)</f>
        <v>0.23989583333333331</v>
      </c>
      <c r="S28" s="217" t="s">
        <v>201</v>
      </c>
    </row>
    <row r="29" spans="1:20" s="44" customFormat="1" ht="13.5" customHeight="1">
      <c r="A29" s="227"/>
      <c r="B29" s="230"/>
      <c r="C29" s="233"/>
      <c r="D29" s="236"/>
      <c r="E29" s="239"/>
      <c r="F29" s="242"/>
      <c r="G29" s="245"/>
      <c r="H29" s="224"/>
      <c r="I29" s="221"/>
      <c r="J29" s="118">
        <v>2</v>
      </c>
      <c r="K29" s="75">
        <f>M28+$R$9</f>
        <v>0.51503472222222224</v>
      </c>
      <c r="L29" s="76">
        <v>0.59920138888888885</v>
      </c>
      <c r="M29" s="75">
        <v>0.59996527777777775</v>
      </c>
      <c r="N29" s="75">
        <f t="shared" si="0"/>
        <v>7.6388888888889728E-4</v>
      </c>
      <c r="O29" s="77">
        <f>M29-K29</f>
        <v>8.4930555555555509E-2</v>
      </c>
      <c r="P29" s="115">
        <f>$L$10/O29/24</f>
        <v>14.71790678659036</v>
      </c>
      <c r="Q29" s="212"/>
      <c r="R29" s="215"/>
      <c r="S29" s="218"/>
    </row>
    <row r="30" spans="1:20" s="44" customFormat="1" ht="13.5" customHeight="1" thickBot="1">
      <c r="A30" s="228"/>
      <c r="B30" s="231"/>
      <c r="C30" s="234"/>
      <c r="D30" s="237"/>
      <c r="E30" s="240"/>
      <c r="F30" s="243"/>
      <c r="G30" s="246"/>
      <c r="H30" s="225"/>
      <c r="I30" s="222"/>
      <c r="J30" s="119">
        <v>3</v>
      </c>
      <c r="K30" s="46">
        <f>M29+$R$10</f>
        <v>0.62774305555555554</v>
      </c>
      <c r="L30" s="47">
        <v>0.70864583333333331</v>
      </c>
      <c r="M30" s="46">
        <v>0.71216435185185178</v>
      </c>
      <c r="N30" s="46">
        <f t="shared" si="0"/>
        <v>3.5185185185184764E-3</v>
      </c>
      <c r="O30" s="48">
        <f>L30-K30</f>
        <v>8.0902777777777768E-2</v>
      </c>
      <c r="P30" s="116">
        <f>$L$11/O30/24</f>
        <v>10.300429184549357</v>
      </c>
      <c r="Q30" s="213"/>
      <c r="R30" s="216"/>
      <c r="S30" s="219"/>
    </row>
    <row r="31" spans="1:20" s="44" customFormat="1" ht="13.5" customHeight="1">
      <c r="A31" s="226">
        <v>7</v>
      </c>
      <c r="B31" s="229">
        <v>34</v>
      </c>
      <c r="C31" s="232" t="s">
        <v>74</v>
      </c>
      <c r="D31" s="235" t="s">
        <v>75</v>
      </c>
      <c r="E31" s="238"/>
      <c r="F31" s="241" t="s">
        <v>173</v>
      </c>
      <c r="G31" s="244" t="s">
        <v>78</v>
      </c>
      <c r="H31" s="223" t="s">
        <v>57</v>
      </c>
      <c r="I31" s="220" t="s">
        <v>76</v>
      </c>
      <c r="J31" s="117">
        <v>1</v>
      </c>
      <c r="K31" s="135">
        <v>0.4201388888888889</v>
      </c>
      <c r="L31" s="40">
        <v>0.49339120370370365</v>
      </c>
      <c r="M31" s="41">
        <v>0.4944675925925926</v>
      </c>
      <c r="N31" s="41">
        <f t="shared" si="0"/>
        <v>1.0763888888889461E-3</v>
      </c>
      <c r="O31" s="42">
        <f>M31-K31</f>
        <v>7.4328703703703702E-2</v>
      </c>
      <c r="P31" s="114">
        <f>$L$9/O31/24</f>
        <v>16.817190906259732</v>
      </c>
      <c r="Q31" s="211">
        <f>SUM($L$9:$L$11)/R31/24</f>
        <v>13.894249324585099</v>
      </c>
      <c r="R31" s="214">
        <f>SUM(O31:O33)</f>
        <v>0.23990740740740746</v>
      </c>
      <c r="S31" s="217" t="s">
        <v>201</v>
      </c>
    </row>
    <row r="32" spans="1:20" s="44" customFormat="1" ht="13.5" customHeight="1">
      <c r="A32" s="227"/>
      <c r="B32" s="230"/>
      <c r="C32" s="233"/>
      <c r="D32" s="236"/>
      <c r="E32" s="239"/>
      <c r="F32" s="242"/>
      <c r="G32" s="245"/>
      <c r="H32" s="224"/>
      <c r="I32" s="221"/>
      <c r="J32" s="118">
        <v>2</v>
      </c>
      <c r="K32" s="75">
        <f>M31+$R$9</f>
        <v>0.51530092592592591</v>
      </c>
      <c r="L32" s="76">
        <v>0.59921296296296289</v>
      </c>
      <c r="M32" s="75">
        <v>0.60047453703703701</v>
      </c>
      <c r="N32" s="75">
        <f t="shared" si="0"/>
        <v>1.2615740740741233E-3</v>
      </c>
      <c r="O32" s="77">
        <f>M32-K32</f>
        <v>8.5173611111111103E-2</v>
      </c>
      <c r="P32" s="115">
        <f>$L$10/O32/24</f>
        <v>14.675907052588668</v>
      </c>
      <c r="Q32" s="212"/>
      <c r="R32" s="215"/>
      <c r="S32" s="218"/>
    </row>
    <row r="33" spans="1:19" s="44" customFormat="1" ht="13.5" customHeight="1" thickBot="1">
      <c r="A33" s="228"/>
      <c r="B33" s="231"/>
      <c r="C33" s="234"/>
      <c r="D33" s="237"/>
      <c r="E33" s="240"/>
      <c r="F33" s="243"/>
      <c r="G33" s="246"/>
      <c r="H33" s="225"/>
      <c r="I33" s="222"/>
      <c r="J33" s="119">
        <v>3</v>
      </c>
      <c r="K33" s="46">
        <f>M32+$R$10</f>
        <v>0.62825231481481481</v>
      </c>
      <c r="L33" s="47">
        <v>0.70865740740740746</v>
      </c>
      <c r="M33" s="46">
        <v>0.71273148148148147</v>
      </c>
      <c r="N33" s="46">
        <f t="shared" si="0"/>
        <v>4.0740740740740078E-3</v>
      </c>
      <c r="O33" s="48">
        <f>L33-K33</f>
        <v>8.0405092592592653E-2</v>
      </c>
      <c r="P33" s="116">
        <f>$L$11/O33/24</f>
        <v>10.364185979559513</v>
      </c>
      <c r="Q33" s="213"/>
      <c r="R33" s="216"/>
      <c r="S33" s="219"/>
    </row>
    <row r="34" spans="1:19" s="44" customFormat="1" ht="13.5" customHeight="1">
      <c r="A34" s="226">
        <v>8</v>
      </c>
      <c r="B34" s="229">
        <v>37</v>
      </c>
      <c r="C34" s="232" t="s">
        <v>69</v>
      </c>
      <c r="D34" s="235" t="s">
        <v>68</v>
      </c>
      <c r="E34" s="238"/>
      <c r="F34" s="241" t="s">
        <v>172</v>
      </c>
      <c r="G34" s="244" t="s">
        <v>79</v>
      </c>
      <c r="H34" s="223" t="s">
        <v>57</v>
      </c>
      <c r="I34" s="220" t="s">
        <v>76</v>
      </c>
      <c r="J34" s="38">
        <v>1</v>
      </c>
      <c r="K34" s="135">
        <v>0.4201388888888889</v>
      </c>
      <c r="L34" s="40">
        <v>0.49337962962962961</v>
      </c>
      <c r="M34" s="41">
        <v>0.4944675925925926</v>
      </c>
      <c r="N34" s="41">
        <f t="shared" si="0"/>
        <v>1.087962962962985E-3</v>
      </c>
      <c r="O34" s="42">
        <f>M34-K34</f>
        <v>7.4328703703703702E-2</v>
      </c>
      <c r="P34" s="114">
        <f>$L$9/O34/24</f>
        <v>16.817190906259732</v>
      </c>
      <c r="Q34" s="211">
        <f>SUM($L$9:$L$11)/R34/24</f>
        <v>13.856146259321624</v>
      </c>
      <c r="R34" s="214">
        <f>SUM(O34:O36)</f>
        <v>0.24056712962962967</v>
      </c>
      <c r="S34" s="217" t="s">
        <v>201</v>
      </c>
    </row>
    <row r="35" spans="1:19" s="44" customFormat="1" ht="13.5" customHeight="1">
      <c r="A35" s="227"/>
      <c r="B35" s="230"/>
      <c r="C35" s="233"/>
      <c r="D35" s="236"/>
      <c r="E35" s="239"/>
      <c r="F35" s="242"/>
      <c r="G35" s="245"/>
      <c r="H35" s="224"/>
      <c r="I35" s="221"/>
      <c r="J35" s="74">
        <v>2</v>
      </c>
      <c r="K35" s="75">
        <f>M34+$R$9</f>
        <v>0.51530092592592591</v>
      </c>
      <c r="L35" s="76">
        <v>0.59918981481481481</v>
      </c>
      <c r="M35" s="75">
        <v>0.60028935185185184</v>
      </c>
      <c r="N35" s="75">
        <f t="shared" si="0"/>
        <v>1.0995370370370239E-3</v>
      </c>
      <c r="O35" s="77">
        <f>M35-K35</f>
        <v>8.4988425925925926E-2</v>
      </c>
      <c r="P35" s="115">
        <f>$L$10/O35/24</f>
        <v>14.707885060601933</v>
      </c>
      <c r="Q35" s="212"/>
      <c r="R35" s="215"/>
      <c r="S35" s="218"/>
    </row>
    <row r="36" spans="1:19" s="44" customFormat="1" ht="13.5" customHeight="1" thickBot="1">
      <c r="A36" s="228"/>
      <c r="B36" s="231"/>
      <c r="C36" s="234"/>
      <c r="D36" s="237"/>
      <c r="E36" s="240"/>
      <c r="F36" s="243"/>
      <c r="G36" s="246"/>
      <c r="H36" s="225"/>
      <c r="I36" s="222"/>
      <c r="J36" s="45">
        <v>3</v>
      </c>
      <c r="K36" s="46">
        <f>M35+$R$10</f>
        <v>0.62806712962962963</v>
      </c>
      <c r="L36" s="47">
        <v>0.70931712962962967</v>
      </c>
      <c r="M36" s="46">
        <v>0.71186342592592589</v>
      </c>
      <c r="N36" s="46">
        <f t="shared" si="0"/>
        <v>2.5462962962962132E-3</v>
      </c>
      <c r="O36" s="48">
        <f>L36-K36</f>
        <v>8.1250000000000044E-2</v>
      </c>
      <c r="P36" s="116">
        <f>$L$11/O36/24</f>
        <v>10.25641025641025</v>
      </c>
      <c r="Q36" s="213"/>
      <c r="R36" s="216"/>
      <c r="S36" s="219"/>
    </row>
    <row r="37" spans="1:19" s="44" customFormat="1" ht="13.5" customHeight="1">
      <c r="A37" s="226">
        <v>9</v>
      </c>
      <c r="B37" s="229">
        <v>47</v>
      </c>
      <c r="C37" s="232" t="s">
        <v>157</v>
      </c>
      <c r="D37" s="235" t="s">
        <v>156</v>
      </c>
      <c r="E37" s="238"/>
      <c r="F37" s="241" t="s">
        <v>219</v>
      </c>
      <c r="G37" s="244" t="s">
        <v>134</v>
      </c>
      <c r="H37" s="223" t="s">
        <v>166</v>
      </c>
      <c r="I37" s="220" t="s">
        <v>114</v>
      </c>
      <c r="J37" s="38">
        <v>1</v>
      </c>
      <c r="K37" s="135">
        <v>0.4201388888888889</v>
      </c>
      <c r="L37" s="40">
        <v>0.49450231481481483</v>
      </c>
      <c r="M37" s="41">
        <v>0.4959027777777778</v>
      </c>
      <c r="N37" s="41">
        <f t="shared" si="0"/>
        <v>1.4004629629629783E-3</v>
      </c>
      <c r="O37" s="42">
        <f>M37-K37</f>
        <v>7.5763888888888908E-2</v>
      </c>
      <c r="P37" s="114">
        <f>$L$9/O37/24</f>
        <v>16.49862511457378</v>
      </c>
      <c r="Q37" s="211">
        <f>SUM($L$9:$L$11)/R37/24</f>
        <v>13.839500240269109</v>
      </c>
      <c r="R37" s="214">
        <f>SUM(O37:O39)</f>
        <v>0.24085648148148137</v>
      </c>
      <c r="S37" s="217" t="s">
        <v>201</v>
      </c>
    </row>
    <row r="38" spans="1:19" s="44" customFormat="1" ht="13.5" customHeight="1">
      <c r="A38" s="227"/>
      <c r="B38" s="230"/>
      <c r="C38" s="233"/>
      <c r="D38" s="236"/>
      <c r="E38" s="239"/>
      <c r="F38" s="242"/>
      <c r="G38" s="245"/>
      <c r="H38" s="224"/>
      <c r="I38" s="221"/>
      <c r="J38" s="74">
        <v>2</v>
      </c>
      <c r="K38" s="75">
        <f>M37+$R$9</f>
        <v>0.51673611111111117</v>
      </c>
      <c r="L38" s="76">
        <v>0.59499999999999997</v>
      </c>
      <c r="M38" s="75">
        <v>0.59673611111111113</v>
      </c>
      <c r="N38" s="75">
        <f t="shared" si="0"/>
        <v>1.7361111111111605E-3</v>
      </c>
      <c r="O38" s="77">
        <f>M38-K38</f>
        <v>7.999999999999996E-2</v>
      </c>
      <c r="P38" s="115">
        <f>$L$10/O38/24</f>
        <v>15.625000000000007</v>
      </c>
      <c r="Q38" s="212"/>
      <c r="R38" s="215"/>
      <c r="S38" s="218"/>
    </row>
    <row r="39" spans="1:19" s="44" customFormat="1" ht="13.5" customHeight="1" thickBot="1">
      <c r="A39" s="228"/>
      <c r="B39" s="231"/>
      <c r="C39" s="234"/>
      <c r="D39" s="237"/>
      <c r="E39" s="240"/>
      <c r="F39" s="243"/>
      <c r="G39" s="246"/>
      <c r="H39" s="225"/>
      <c r="I39" s="222"/>
      <c r="J39" s="45">
        <v>3</v>
      </c>
      <c r="K39" s="46">
        <f>M38+$R$10</f>
        <v>0.62451388888888892</v>
      </c>
      <c r="L39" s="47">
        <v>0.70960648148148142</v>
      </c>
      <c r="M39" s="46">
        <v>0.71468750000000003</v>
      </c>
      <c r="N39" s="46">
        <f t="shared" si="0"/>
        <v>5.0810185185186096E-3</v>
      </c>
      <c r="O39" s="48">
        <f>L39-K39</f>
        <v>8.5092592592592498E-2</v>
      </c>
      <c r="P39" s="116">
        <f>$L$11/O39/24</f>
        <v>9.793253536452676</v>
      </c>
      <c r="Q39" s="213"/>
      <c r="R39" s="216"/>
      <c r="S39" s="219"/>
    </row>
    <row r="40" spans="1:19" s="44" customFormat="1" ht="13.5" customHeight="1">
      <c r="A40" s="226">
        <v>10</v>
      </c>
      <c r="B40" s="229">
        <v>33</v>
      </c>
      <c r="C40" s="232" t="s">
        <v>82</v>
      </c>
      <c r="D40" s="235" t="s">
        <v>83</v>
      </c>
      <c r="E40" s="238"/>
      <c r="F40" s="241" t="s">
        <v>84</v>
      </c>
      <c r="G40" s="244" t="s">
        <v>85</v>
      </c>
      <c r="H40" s="223" t="s">
        <v>86</v>
      </c>
      <c r="I40" s="220" t="s">
        <v>87</v>
      </c>
      <c r="J40" s="117">
        <v>1</v>
      </c>
      <c r="K40" s="135">
        <v>0.4201388888888889</v>
      </c>
      <c r="L40" s="40">
        <v>0.49942129629629628</v>
      </c>
      <c r="M40" s="41">
        <v>0.51091435185185186</v>
      </c>
      <c r="N40" s="41">
        <f t="shared" si="0"/>
        <v>1.1493055555555576E-2</v>
      </c>
      <c r="O40" s="42">
        <f>M40-K40</f>
        <v>9.0775462962962961E-2</v>
      </c>
      <c r="P40" s="114">
        <f>$L$9/O40/24</f>
        <v>13.770240979217137</v>
      </c>
      <c r="Q40" s="211">
        <f>SUM($L$9:$L$11)/R40/24</f>
        <v>12.008005336891264</v>
      </c>
      <c r="R40" s="214">
        <f>SUM(O40:O42)</f>
        <v>0.27759259259259256</v>
      </c>
      <c r="S40" s="217"/>
    </row>
    <row r="41" spans="1:19" s="44" customFormat="1" ht="13.5" customHeight="1">
      <c r="A41" s="227"/>
      <c r="B41" s="230"/>
      <c r="C41" s="233"/>
      <c r="D41" s="236"/>
      <c r="E41" s="239"/>
      <c r="F41" s="242"/>
      <c r="G41" s="245"/>
      <c r="H41" s="224"/>
      <c r="I41" s="221"/>
      <c r="J41" s="118">
        <v>2</v>
      </c>
      <c r="K41" s="75">
        <f>M40+$R$9</f>
        <v>0.53174768518518523</v>
      </c>
      <c r="L41" s="76">
        <v>0.62230324074074073</v>
      </c>
      <c r="M41" s="75">
        <v>0.62418981481481484</v>
      </c>
      <c r="N41" s="75">
        <f t="shared" si="0"/>
        <v>1.8865740740741099E-3</v>
      </c>
      <c r="O41" s="77">
        <f>M41-K41</f>
        <v>9.244212962962961E-2</v>
      </c>
      <c r="P41" s="115">
        <f>$L$10/O41/24</f>
        <v>13.521973206460501</v>
      </c>
      <c r="Q41" s="212"/>
      <c r="R41" s="215"/>
      <c r="S41" s="218"/>
    </row>
    <row r="42" spans="1:19" s="44" customFormat="1" ht="13.5" customHeight="1" thickBot="1">
      <c r="A42" s="228"/>
      <c r="B42" s="231"/>
      <c r="C42" s="234"/>
      <c r="D42" s="237"/>
      <c r="E42" s="240"/>
      <c r="F42" s="243"/>
      <c r="G42" s="246"/>
      <c r="H42" s="225"/>
      <c r="I42" s="222"/>
      <c r="J42" s="119">
        <v>3</v>
      </c>
      <c r="K42" s="46">
        <f>M41+$R$10</f>
        <v>0.65196759259259263</v>
      </c>
      <c r="L42" s="47">
        <v>0.74634259259259261</v>
      </c>
      <c r="M42" s="46">
        <v>0.75133101851851858</v>
      </c>
      <c r="N42" s="46">
        <f t="shared" si="0"/>
        <v>4.9884259259259656E-3</v>
      </c>
      <c r="O42" s="48">
        <f>L42-K42</f>
        <v>9.4374999999999987E-2</v>
      </c>
      <c r="P42" s="116">
        <f>$L$11/O42/24</f>
        <v>8.8300220750551883</v>
      </c>
      <c r="Q42" s="213"/>
      <c r="R42" s="216"/>
      <c r="S42" s="219"/>
    </row>
    <row r="43" spans="1:19" s="44" customFormat="1" ht="13.5" customHeight="1">
      <c r="A43" s="226"/>
      <c r="B43" s="229">
        <v>44</v>
      </c>
      <c r="C43" s="232" t="s">
        <v>115</v>
      </c>
      <c r="D43" s="235" t="s">
        <v>167</v>
      </c>
      <c r="E43" s="238"/>
      <c r="F43" s="241" t="s">
        <v>151</v>
      </c>
      <c r="G43" s="244" t="s">
        <v>112</v>
      </c>
      <c r="H43" s="223" t="s">
        <v>113</v>
      </c>
      <c r="I43" s="220" t="s">
        <v>176</v>
      </c>
      <c r="J43" s="38">
        <v>1</v>
      </c>
      <c r="K43" s="135">
        <v>0.4201388888888889</v>
      </c>
      <c r="L43" s="40">
        <v>0.481412037037037</v>
      </c>
      <c r="M43" s="41">
        <v>0.48978009259259259</v>
      </c>
      <c r="N43" s="41">
        <f t="shared" ref="N43:N44" si="1">M43-L43</f>
        <v>8.3680555555555869E-3</v>
      </c>
      <c r="O43" s="42">
        <f>M43-K43</f>
        <v>6.9641203703703691E-2</v>
      </c>
      <c r="P43" s="114">
        <f>$L$9/O43/24</f>
        <v>17.949144091740074</v>
      </c>
      <c r="Q43" s="269" t="s">
        <v>197</v>
      </c>
      <c r="R43" s="214"/>
      <c r="S43" s="217"/>
    </row>
    <row r="44" spans="1:19" s="44" customFormat="1" ht="13.5" customHeight="1">
      <c r="A44" s="227"/>
      <c r="B44" s="230"/>
      <c r="C44" s="233"/>
      <c r="D44" s="236"/>
      <c r="E44" s="239"/>
      <c r="F44" s="242"/>
      <c r="G44" s="245"/>
      <c r="H44" s="224"/>
      <c r="I44" s="221"/>
      <c r="J44" s="74">
        <v>2</v>
      </c>
      <c r="K44" s="75">
        <f>M43+$R$9</f>
        <v>0.51061342592592596</v>
      </c>
      <c r="L44" s="76">
        <v>0.56259259259259264</v>
      </c>
      <c r="M44" s="75">
        <v>0.57200231481481478</v>
      </c>
      <c r="N44" s="75">
        <f t="shared" si="1"/>
        <v>9.4097222222221388E-3</v>
      </c>
      <c r="O44" s="77"/>
      <c r="P44" s="115"/>
      <c r="Q44" s="212"/>
      <c r="R44" s="215"/>
      <c r="S44" s="218"/>
    </row>
    <row r="45" spans="1:19" s="44" customFormat="1" ht="13.5" customHeight="1" thickBot="1">
      <c r="A45" s="228"/>
      <c r="B45" s="231"/>
      <c r="C45" s="234"/>
      <c r="D45" s="237"/>
      <c r="E45" s="240"/>
      <c r="F45" s="243"/>
      <c r="G45" s="246"/>
      <c r="H45" s="225"/>
      <c r="I45" s="222"/>
      <c r="J45" s="45">
        <v>3</v>
      </c>
      <c r="K45" s="46"/>
      <c r="L45" s="47"/>
      <c r="M45" s="46"/>
      <c r="N45" s="46"/>
      <c r="O45" s="48"/>
      <c r="P45" s="49"/>
      <c r="Q45" s="213"/>
      <c r="R45" s="216"/>
      <c r="S45" s="219"/>
    </row>
    <row r="46" spans="1:19" s="44" customFormat="1" ht="13.5" customHeight="1">
      <c r="A46" s="226"/>
      <c r="B46" s="229">
        <v>56</v>
      </c>
      <c r="C46" s="232" t="s">
        <v>66</v>
      </c>
      <c r="D46" s="235" t="s">
        <v>67</v>
      </c>
      <c r="E46" s="238"/>
      <c r="F46" s="241" t="s">
        <v>165</v>
      </c>
      <c r="G46" s="244" t="s">
        <v>65</v>
      </c>
      <c r="H46" s="223" t="s">
        <v>60</v>
      </c>
      <c r="I46" s="220" t="s">
        <v>209</v>
      </c>
      <c r="J46" s="38">
        <v>1</v>
      </c>
      <c r="K46" s="135">
        <v>0.4201388888888889</v>
      </c>
      <c r="L46" s="40">
        <v>0.48894675925925929</v>
      </c>
      <c r="M46" s="41">
        <v>0.49155092592592592</v>
      </c>
      <c r="N46" s="41">
        <f t="shared" ref="N46:N47" si="2">M46-L46</f>
        <v>2.6041666666666297E-3</v>
      </c>
      <c r="O46" s="42">
        <f>M46-K46</f>
        <v>7.1412037037037024E-2</v>
      </c>
      <c r="P46" s="114">
        <f>$L$9/O46/24</f>
        <v>17.504051863857377</v>
      </c>
      <c r="Q46" s="269" t="s">
        <v>197</v>
      </c>
      <c r="R46" s="214"/>
      <c r="S46" s="217"/>
    </row>
    <row r="47" spans="1:19" s="44" customFormat="1" ht="13.5" customHeight="1">
      <c r="A47" s="227"/>
      <c r="B47" s="230"/>
      <c r="C47" s="233"/>
      <c r="D47" s="236"/>
      <c r="E47" s="239"/>
      <c r="F47" s="242"/>
      <c r="G47" s="245"/>
      <c r="H47" s="224"/>
      <c r="I47" s="221"/>
      <c r="J47" s="74">
        <v>2</v>
      </c>
      <c r="K47" s="75">
        <f>M46+$R$9</f>
        <v>0.51238425925925923</v>
      </c>
      <c r="L47" s="76">
        <v>0.58402777777777781</v>
      </c>
      <c r="M47" s="75">
        <v>0.58922453703703703</v>
      </c>
      <c r="N47" s="75">
        <f t="shared" si="2"/>
        <v>5.1967592592592204E-3</v>
      </c>
      <c r="O47" s="77"/>
      <c r="P47" s="115"/>
      <c r="Q47" s="212"/>
      <c r="R47" s="215"/>
      <c r="S47" s="218"/>
    </row>
    <row r="48" spans="1:19" s="44" customFormat="1" ht="13.5" customHeight="1" thickBot="1">
      <c r="A48" s="228"/>
      <c r="B48" s="231"/>
      <c r="C48" s="234"/>
      <c r="D48" s="237"/>
      <c r="E48" s="240"/>
      <c r="F48" s="243"/>
      <c r="G48" s="246"/>
      <c r="H48" s="225"/>
      <c r="I48" s="222"/>
      <c r="J48" s="45">
        <v>3</v>
      </c>
      <c r="K48" s="46"/>
      <c r="L48" s="47"/>
      <c r="M48" s="46"/>
      <c r="N48" s="46"/>
      <c r="O48" s="48"/>
      <c r="P48" s="49"/>
      <c r="Q48" s="213"/>
      <c r="R48" s="216"/>
      <c r="S48" s="219"/>
    </row>
    <row r="50" spans="1:18" ht="20.25" customHeight="1">
      <c r="A50" s="64"/>
      <c r="B50" s="64"/>
      <c r="C50" s="64" t="s">
        <v>31</v>
      </c>
      <c r="D50" s="64"/>
      <c r="E50" s="64"/>
      <c r="F50" s="196" t="s">
        <v>221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 ht="20.25" customHeight="1">
      <c r="A51" s="64"/>
      <c r="B51" s="64"/>
      <c r="C51" s="64" t="s">
        <v>32</v>
      </c>
      <c r="D51" s="64"/>
      <c r="E51" s="64"/>
      <c r="F51" s="196" t="s">
        <v>222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18">
      <c r="A52" s="65"/>
    </row>
  </sheetData>
  <sheetProtection formatCells="0" formatColumns="0" formatRows="0" insertColumns="0" insertRows="0" insertHyperlinks="0" deleteColumns="0" deleteRows="0" sort="0" autoFilter="0" pivotTables="0"/>
  <mergeCells count="161">
    <mergeCell ref="R19:R21"/>
    <mergeCell ref="S19:S21"/>
    <mergeCell ref="Q46:Q48"/>
    <mergeCell ref="R46:R48"/>
    <mergeCell ref="S46:S48"/>
    <mergeCell ref="Q19:Q21"/>
    <mergeCell ref="Q22:Q24"/>
    <mergeCell ref="F13:F15"/>
    <mergeCell ref="G13:G15"/>
    <mergeCell ref="B46:B48"/>
    <mergeCell ref="C46:C48"/>
    <mergeCell ref="D46:D48"/>
    <mergeCell ref="E46:E48"/>
    <mergeCell ref="D43:D45"/>
    <mergeCell ref="E43:E45"/>
    <mergeCell ref="B37:B39"/>
    <mergeCell ref="C37:C39"/>
    <mergeCell ref="D37:D39"/>
    <mergeCell ref="E37:E39"/>
    <mergeCell ref="A46:A48"/>
    <mergeCell ref="B19:B21"/>
    <mergeCell ref="C19:C21"/>
    <mergeCell ref="D19:D21"/>
    <mergeCell ref="E19:E21"/>
    <mergeCell ref="F19:F21"/>
    <mergeCell ref="G19:G21"/>
    <mergeCell ref="H19:H21"/>
    <mergeCell ref="I19:I21"/>
    <mergeCell ref="A19:A21"/>
    <mergeCell ref="A22:A24"/>
    <mergeCell ref="B40:B42"/>
    <mergeCell ref="A40:A42"/>
    <mergeCell ref="A31:A33"/>
    <mergeCell ref="A34:A36"/>
    <mergeCell ref="A43:A45"/>
    <mergeCell ref="B25:B27"/>
    <mergeCell ref="C25:C27"/>
    <mergeCell ref="D25:D27"/>
    <mergeCell ref="E25:E27"/>
    <mergeCell ref="B28:B30"/>
    <mergeCell ref="C28:C30"/>
    <mergeCell ref="D28:D30"/>
    <mergeCell ref="E28:E30"/>
    <mergeCell ref="F46:F48"/>
    <mergeCell ref="G46:G48"/>
    <mergeCell ref="H46:H48"/>
    <mergeCell ref="I46:I48"/>
    <mergeCell ref="C34:C36"/>
    <mergeCell ref="D34:D36"/>
    <mergeCell ref="E34:E36"/>
    <mergeCell ref="F34:F36"/>
    <mergeCell ref="C40:C42"/>
    <mergeCell ref="D40:D42"/>
    <mergeCell ref="E40:E42"/>
    <mergeCell ref="F40:F42"/>
    <mergeCell ref="G40:G42"/>
    <mergeCell ref="I43:I45"/>
    <mergeCell ref="F37:F39"/>
    <mergeCell ref="G37:G39"/>
    <mergeCell ref="H37:H39"/>
    <mergeCell ref="I37:I39"/>
    <mergeCell ref="G34:G36"/>
    <mergeCell ref="S43:S45"/>
    <mergeCell ref="F22:F24"/>
    <mergeCell ref="G22:G24"/>
    <mergeCell ref="H22:H24"/>
    <mergeCell ref="I22:I24"/>
    <mergeCell ref="B43:B45"/>
    <mergeCell ref="C43:C45"/>
    <mergeCell ref="F25:F27"/>
    <mergeCell ref="G25:G27"/>
    <mergeCell ref="H25:H27"/>
    <mergeCell ref="R22:R24"/>
    <mergeCell ref="D22:D24"/>
    <mergeCell ref="E22:E24"/>
    <mergeCell ref="H28:H30"/>
    <mergeCell ref="I28:I30"/>
    <mergeCell ref="Q28:Q30"/>
    <mergeCell ref="R28:R30"/>
    <mergeCell ref="I25:I27"/>
    <mergeCell ref="Q43:Q45"/>
    <mergeCell ref="F28:F30"/>
    <mergeCell ref="G28:G30"/>
    <mergeCell ref="F43:F45"/>
    <mergeCell ref="G43:G45"/>
    <mergeCell ref="H43:H45"/>
    <mergeCell ref="R43:R45"/>
    <mergeCell ref="I34:I36"/>
    <mergeCell ref="A37:A39"/>
    <mergeCell ref="Q37:Q39"/>
    <mergeCell ref="D31:D33"/>
    <mergeCell ref="E31:E33"/>
    <mergeCell ref="S28:S30"/>
    <mergeCell ref="A28:A30"/>
    <mergeCell ref="S22:S24"/>
    <mergeCell ref="B22:B24"/>
    <mergeCell ref="C22:C24"/>
    <mergeCell ref="R37:R39"/>
    <mergeCell ref="S37:S39"/>
    <mergeCell ref="B31:B33"/>
    <mergeCell ref="C31:C33"/>
    <mergeCell ref="B34:B36"/>
    <mergeCell ref="Q31:Q33"/>
    <mergeCell ref="Q34:Q36"/>
    <mergeCell ref="F31:F33"/>
    <mergeCell ref="G31:G33"/>
    <mergeCell ref="H34:H36"/>
    <mergeCell ref="H40:H42"/>
    <mergeCell ref="I40:I42"/>
    <mergeCell ref="H31:H33"/>
    <mergeCell ref="A3:S3"/>
    <mergeCell ref="A4:S4"/>
    <mergeCell ref="A5:S5"/>
    <mergeCell ref="A6:S6"/>
    <mergeCell ref="A7:S7"/>
    <mergeCell ref="S9:S12"/>
    <mergeCell ref="F9:F12"/>
    <mergeCell ref="G9:G12"/>
    <mergeCell ref="H9:H12"/>
    <mergeCell ref="I9:I12"/>
    <mergeCell ref="J9:J12"/>
    <mergeCell ref="N9:O9"/>
    <mergeCell ref="A9:A12"/>
    <mergeCell ref="B9:B12"/>
    <mergeCell ref="C9:C12"/>
    <mergeCell ref="D9:D12"/>
    <mergeCell ref="E9:E12"/>
    <mergeCell ref="H13:H15"/>
    <mergeCell ref="I13:I15"/>
    <mergeCell ref="Q16:Q18"/>
    <mergeCell ref="R16:R18"/>
    <mergeCell ref="Q13:Q15"/>
    <mergeCell ref="A13:A15"/>
    <mergeCell ref="R13:R15"/>
    <mergeCell ref="S16:S18"/>
    <mergeCell ref="A25:A27"/>
    <mergeCell ref="S25:S27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S13:S15"/>
    <mergeCell ref="B13:B15"/>
    <mergeCell ref="C13:C15"/>
    <mergeCell ref="D13:D15"/>
    <mergeCell ref="E13:E15"/>
    <mergeCell ref="Q40:Q42"/>
    <mergeCell ref="R40:R42"/>
    <mergeCell ref="S40:S42"/>
    <mergeCell ref="R31:R33"/>
    <mergeCell ref="S31:S33"/>
    <mergeCell ref="R34:R36"/>
    <mergeCell ref="S34:S36"/>
    <mergeCell ref="I31:I33"/>
    <mergeCell ref="Q25:Q27"/>
    <mergeCell ref="R25:R27"/>
  </mergeCells>
  <conditionalFormatting sqref="N16:N17 N19:N20 N25:N26 N28:N29 N31:N32 N34:N35 N37:N38 N40:N41 N43:N44 N46:N47 N13:N14 N22:N23">
    <cfRule type="cellIs" dxfId="5" priority="62" stopIfTrue="1" operator="greaterThan">
      <formula>0.0138888888888889</formula>
    </cfRule>
  </conditionalFormatting>
  <conditionalFormatting sqref="N13:N15 N18:N48">
    <cfRule type="cellIs" dxfId="4" priority="61" stopIfTrue="1" operator="greaterThan">
      <formula>0.0208333333333333</formula>
    </cfRule>
  </conditionalFormatting>
  <printOptions horizontalCentered="1"/>
  <pageMargins left="0" right="0" top="0" bottom="0" header="0" footer="0"/>
  <pageSetup paperSize="9" scale="73" fitToHeight="0" orientation="landscape" r:id="rId1"/>
  <headerFooter alignWithMargins="0">
    <oddHeader>&amp;R© Комитет по ДКП ФКСР, 2015</oddHeader>
  </headerFooter>
  <ignoredErrors>
    <ignoredError sqref="K14 N13:S14 N43:S48 N15:N42 P15:S42 K15:K47" unlockedFormula="1"/>
    <ignoredError sqref="O15:O42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55"/>
  <sheetViews>
    <sheetView tabSelected="1" view="pageBreakPreview" topLeftCell="A11" zoomScale="80" zoomScaleNormal="90" zoomScaleSheetLayoutView="80" workbookViewId="0">
      <selection activeCell="F51" sqref="F51"/>
    </sheetView>
  </sheetViews>
  <sheetFormatPr defaultRowHeight="12.75" outlineLevelCol="1"/>
  <cols>
    <col min="1" max="1" width="3.7109375" style="11" customWidth="1"/>
    <col min="2" max="2" width="4.7109375" style="154" customWidth="1"/>
    <col min="3" max="3" width="16.85546875" style="11" customWidth="1"/>
    <col min="4" max="4" width="9.42578125" style="11" customWidth="1"/>
    <col min="5" max="5" width="4.7109375" style="11" hidden="1" customWidth="1" outlineLevel="1"/>
    <col min="6" max="6" width="44.42578125" style="11" customWidth="1" collapsed="1"/>
    <col min="7" max="7" width="9.5703125" style="11" customWidth="1"/>
    <col min="8" max="8" width="15.140625" style="11" customWidth="1"/>
    <col min="9" max="9" width="19.85546875" style="11" customWidth="1"/>
    <col min="10" max="10" width="3.7109375" style="11" customWidth="1"/>
    <col min="11" max="11" width="10.5703125" style="11" customWidth="1"/>
    <col min="12" max="12" width="10.7109375" style="11" customWidth="1"/>
    <col min="13" max="13" width="10.28515625" style="11" customWidth="1"/>
    <col min="14" max="15" width="9.7109375" style="11" customWidth="1"/>
    <col min="16" max="16" width="10.85546875" style="11" customWidth="1"/>
    <col min="17" max="17" width="9.7109375" style="11" customWidth="1"/>
    <col min="18" max="18" width="10.85546875" style="11" customWidth="1"/>
    <col min="19" max="19" width="11.85546875" style="11" customWidth="1"/>
    <col min="20" max="16384" width="9.140625" style="11"/>
  </cols>
  <sheetData>
    <row r="1" spans="1:38" s="2" customFormat="1" hidden="1">
      <c r="A1" s="1" t="s">
        <v>0</v>
      </c>
      <c r="B1" s="152"/>
      <c r="C1" s="3"/>
      <c r="D1" s="1" t="s">
        <v>1</v>
      </c>
      <c r="E1" s="3"/>
      <c r="F1" s="3"/>
      <c r="G1" s="1" t="s">
        <v>2</v>
      </c>
      <c r="I1" s="3"/>
      <c r="J1" s="3"/>
      <c r="K1" s="3"/>
      <c r="L1" s="3"/>
      <c r="M1" s="3"/>
      <c r="N1" s="3"/>
      <c r="O1" s="3"/>
      <c r="P1" s="1" t="s">
        <v>3</v>
      </c>
      <c r="Q1" s="1" t="s">
        <v>4</v>
      </c>
      <c r="R1" s="1" t="s">
        <v>5</v>
      </c>
      <c r="S1" s="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38" s="10" customFormat="1" ht="45" customHeight="1">
      <c r="A2" s="8"/>
      <c r="B2" s="15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38" ht="33" customHeight="1">
      <c r="B3" s="205" t="s">
        <v>44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38" s="12" customFormat="1" ht="14.25" customHeight="1">
      <c r="B4" s="247" t="s">
        <v>6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38" s="13" customFormat="1" ht="14.25" customHeight="1">
      <c r="B5" s="248" t="s">
        <v>7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</row>
    <row r="6" spans="1:38" s="14" customFormat="1" ht="14.25" customHeight="1">
      <c r="B6" s="249" t="s">
        <v>56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38" s="14" customFormat="1" ht="14.2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38" s="20" customFormat="1" ht="14.25" customHeight="1" thickBot="1">
      <c r="B8" s="15" t="s">
        <v>46</v>
      </c>
      <c r="C8" s="17"/>
      <c r="D8" s="17"/>
      <c r="E8" s="17"/>
      <c r="F8" s="17"/>
      <c r="G8" s="17"/>
      <c r="H8" s="18"/>
      <c r="I8" s="16"/>
      <c r="J8" s="16"/>
      <c r="K8" s="16"/>
      <c r="L8" s="16"/>
      <c r="M8" s="16"/>
      <c r="N8" s="16"/>
      <c r="O8" s="16"/>
      <c r="P8" s="16"/>
      <c r="Q8" s="16"/>
      <c r="R8" s="16"/>
      <c r="S8" s="19" t="s">
        <v>47</v>
      </c>
    </row>
    <row r="9" spans="1:38" s="26" customFormat="1" ht="17.25" customHeight="1">
      <c r="A9" s="263"/>
      <c r="B9" s="274" t="s">
        <v>9</v>
      </c>
      <c r="C9" s="253" t="s">
        <v>10</v>
      </c>
      <c r="D9" s="256" t="s">
        <v>11</v>
      </c>
      <c r="E9" s="259" t="s">
        <v>12</v>
      </c>
      <c r="F9" s="253" t="s">
        <v>13</v>
      </c>
      <c r="G9" s="256" t="s">
        <v>11</v>
      </c>
      <c r="H9" s="256" t="s">
        <v>14</v>
      </c>
      <c r="I9" s="256" t="s">
        <v>15</v>
      </c>
      <c r="J9" s="259" t="s">
        <v>16</v>
      </c>
      <c r="K9" s="21" t="s">
        <v>17</v>
      </c>
      <c r="L9" s="22">
        <v>20</v>
      </c>
      <c r="M9" s="23" t="s">
        <v>18</v>
      </c>
      <c r="N9" s="262" t="s">
        <v>19</v>
      </c>
      <c r="O9" s="262"/>
      <c r="P9" s="23">
        <v>1</v>
      </c>
      <c r="Q9" s="24" t="s">
        <v>20</v>
      </c>
      <c r="R9" s="25">
        <v>2.0833333333333332E-2</v>
      </c>
      <c r="S9" s="277" t="s">
        <v>194</v>
      </c>
      <c r="T9" s="277" t="s">
        <v>21</v>
      </c>
    </row>
    <row r="10" spans="1:38" s="26" customFormat="1" ht="15" customHeight="1">
      <c r="A10" s="264"/>
      <c r="B10" s="275"/>
      <c r="C10" s="254"/>
      <c r="D10" s="257"/>
      <c r="E10" s="260"/>
      <c r="F10" s="254"/>
      <c r="G10" s="257"/>
      <c r="H10" s="257"/>
      <c r="I10" s="257"/>
      <c r="J10" s="260"/>
      <c r="K10" s="27" t="s">
        <v>22</v>
      </c>
      <c r="L10" s="28">
        <v>20</v>
      </c>
      <c r="M10" s="29" t="s">
        <v>18</v>
      </c>
      <c r="N10" s="30"/>
      <c r="O10" s="30"/>
      <c r="P10" s="29"/>
      <c r="Q10" s="31"/>
      <c r="R10" s="32"/>
      <c r="S10" s="278"/>
      <c r="T10" s="278"/>
    </row>
    <row r="11" spans="1:38" s="26" customFormat="1" ht="30" customHeight="1" thickBot="1">
      <c r="A11" s="265"/>
      <c r="B11" s="276"/>
      <c r="C11" s="255"/>
      <c r="D11" s="258"/>
      <c r="E11" s="261"/>
      <c r="F11" s="255"/>
      <c r="G11" s="258"/>
      <c r="H11" s="258"/>
      <c r="I11" s="258"/>
      <c r="J11" s="261"/>
      <c r="K11" s="33" t="s">
        <v>23</v>
      </c>
      <c r="L11" s="34" t="s">
        <v>24</v>
      </c>
      <c r="M11" s="35" t="s">
        <v>25</v>
      </c>
      <c r="N11" s="35" t="s">
        <v>26</v>
      </c>
      <c r="O11" s="161" t="s">
        <v>27</v>
      </c>
      <c r="P11" s="36" t="s">
        <v>28</v>
      </c>
      <c r="Q11" s="36" t="s">
        <v>29</v>
      </c>
      <c r="R11" s="37" t="s">
        <v>30</v>
      </c>
      <c r="S11" s="279"/>
      <c r="T11" s="279"/>
    </row>
    <row r="12" spans="1:38" s="44" customFormat="1" ht="17.100000000000001" customHeight="1" thickBot="1">
      <c r="A12" s="226"/>
      <c r="B12" s="288">
        <v>8</v>
      </c>
      <c r="C12" s="241" t="s">
        <v>104</v>
      </c>
      <c r="D12" s="235" t="s">
        <v>98</v>
      </c>
      <c r="E12" s="238"/>
      <c r="F12" s="232" t="s">
        <v>177</v>
      </c>
      <c r="G12" s="280" t="s">
        <v>99</v>
      </c>
      <c r="H12" s="282" t="s">
        <v>189</v>
      </c>
      <c r="I12" s="284" t="s">
        <v>114</v>
      </c>
      <c r="J12" s="38">
        <v>1</v>
      </c>
      <c r="K12" s="39">
        <v>0.4375</v>
      </c>
      <c r="L12" s="136">
        <v>0.49172453703703706</v>
      </c>
      <c r="M12" s="136">
        <v>0.49246527777777777</v>
      </c>
      <c r="N12" s="41">
        <f t="shared" ref="N12:N49" si="0">M12-L12</f>
        <v>7.407407407407085E-4</v>
      </c>
      <c r="O12" s="42">
        <f t="shared" ref="O12:O49" si="1">L12-K12</f>
        <v>5.4224537037037057E-2</v>
      </c>
      <c r="P12" s="43">
        <f>$L$9/O12/24</f>
        <v>15.368196371398072</v>
      </c>
      <c r="Q12" s="211">
        <f>SUM($L$9:$L$10)/R12/24</f>
        <v>15.60806416648601</v>
      </c>
      <c r="R12" s="272">
        <f>SUM(O12:O13)</f>
        <v>0.10678240740740746</v>
      </c>
      <c r="S12" s="270">
        <f>SUM(N12:N13)+R12</f>
        <v>0.10795138888888894</v>
      </c>
      <c r="T12" s="270" t="s">
        <v>201</v>
      </c>
    </row>
    <row r="13" spans="1:38" s="44" customFormat="1" ht="17.100000000000001" customHeight="1" thickBot="1">
      <c r="A13" s="228"/>
      <c r="B13" s="289"/>
      <c r="C13" s="243"/>
      <c r="D13" s="237"/>
      <c r="E13" s="240"/>
      <c r="F13" s="234"/>
      <c r="G13" s="281"/>
      <c r="H13" s="283"/>
      <c r="I13" s="285"/>
      <c r="J13" s="45">
        <v>2</v>
      </c>
      <c r="K13" s="46">
        <f t="shared" ref="K13" si="2">M12+$R$9</f>
        <v>0.51329861111111108</v>
      </c>
      <c r="L13" s="138">
        <v>0.56585648148148149</v>
      </c>
      <c r="M13" s="150">
        <v>0.56628472222222226</v>
      </c>
      <c r="N13" s="46">
        <f t="shared" si="0"/>
        <v>4.2824074074077068E-4</v>
      </c>
      <c r="O13" s="48">
        <f t="shared" si="1"/>
        <v>5.2557870370370408E-2</v>
      </c>
      <c r="P13" s="151">
        <f t="shared" ref="P13" si="3">$L$10/O13/24</f>
        <v>15.855538427659093</v>
      </c>
      <c r="Q13" s="213"/>
      <c r="R13" s="273"/>
      <c r="S13" s="271"/>
      <c r="T13" s="271"/>
      <c r="U13" s="157"/>
    </row>
    <row r="14" spans="1:38" s="44" customFormat="1" ht="17.100000000000001" customHeight="1">
      <c r="A14" s="226"/>
      <c r="B14" s="288">
        <v>7</v>
      </c>
      <c r="C14" s="241" t="s">
        <v>125</v>
      </c>
      <c r="D14" s="235" t="s">
        <v>123</v>
      </c>
      <c r="E14" s="238"/>
      <c r="F14" s="232" t="s">
        <v>144</v>
      </c>
      <c r="G14" s="280" t="s">
        <v>124</v>
      </c>
      <c r="H14" s="282" t="s">
        <v>211</v>
      </c>
      <c r="I14" s="284" t="s">
        <v>114</v>
      </c>
      <c r="J14" s="38">
        <v>1</v>
      </c>
      <c r="K14" s="39">
        <v>0.4375</v>
      </c>
      <c r="L14" s="136">
        <v>0.4924884259259259</v>
      </c>
      <c r="M14" s="136">
        <v>0.49282407407407408</v>
      </c>
      <c r="N14" s="41">
        <f t="shared" si="0"/>
        <v>3.3564814814818211E-4</v>
      </c>
      <c r="O14" s="42">
        <f t="shared" si="1"/>
        <v>5.4988425925925899E-2</v>
      </c>
      <c r="P14" s="114">
        <f>$L$9/O14/24</f>
        <v>15.154704272784684</v>
      </c>
      <c r="Q14" s="286">
        <f t="shared" ref="Q14" si="4">SUM($L$9:$L$10)/R14/24</f>
        <v>15.532305037212817</v>
      </c>
      <c r="R14" s="272">
        <f t="shared" ref="R14" si="5">SUM(O14:O15)</f>
        <v>0.10730324074074071</v>
      </c>
      <c r="S14" s="270">
        <f t="shared" ref="S14" si="6">SUM(N14:N15)+R14</f>
        <v>0.10804398148148148</v>
      </c>
      <c r="T14" s="270" t="s">
        <v>201</v>
      </c>
      <c r="U14" s="158"/>
    </row>
    <row r="15" spans="1:38" s="44" customFormat="1" ht="17.100000000000001" customHeight="1" thickBot="1">
      <c r="A15" s="228"/>
      <c r="B15" s="289"/>
      <c r="C15" s="243"/>
      <c r="D15" s="237"/>
      <c r="E15" s="240"/>
      <c r="F15" s="234"/>
      <c r="G15" s="281"/>
      <c r="H15" s="283"/>
      <c r="I15" s="285"/>
      <c r="J15" s="45">
        <v>2</v>
      </c>
      <c r="K15" s="46">
        <f t="shared" ref="K15" si="7">M14+$R$9</f>
        <v>0.5136574074074074</v>
      </c>
      <c r="L15" s="138">
        <v>0.56597222222222221</v>
      </c>
      <c r="M15" s="150">
        <v>0.56637731481481479</v>
      </c>
      <c r="N15" s="46">
        <f t="shared" si="0"/>
        <v>4.050925925925819E-4</v>
      </c>
      <c r="O15" s="48">
        <f t="shared" si="1"/>
        <v>5.2314814814814814E-2</v>
      </c>
      <c r="P15" s="151">
        <f>$L$10/O15/24</f>
        <v>15.929203539823009</v>
      </c>
      <c r="Q15" s="287"/>
      <c r="R15" s="273"/>
      <c r="S15" s="271"/>
      <c r="T15" s="271"/>
      <c r="U15" s="159"/>
    </row>
    <row r="16" spans="1:38" s="44" customFormat="1" ht="17.100000000000001" customHeight="1">
      <c r="A16" s="226"/>
      <c r="B16" s="288">
        <v>13</v>
      </c>
      <c r="C16" s="241" t="s">
        <v>50</v>
      </c>
      <c r="D16" s="235" t="s">
        <v>210</v>
      </c>
      <c r="E16" s="238"/>
      <c r="F16" s="232" t="s">
        <v>180</v>
      </c>
      <c r="G16" s="280" t="s">
        <v>51</v>
      </c>
      <c r="H16" s="282" t="s">
        <v>52</v>
      </c>
      <c r="I16" s="284" t="s">
        <v>114</v>
      </c>
      <c r="J16" s="38">
        <v>1</v>
      </c>
      <c r="K16" s="39">
        <v>0.4375</v>
      </c>
      <c r="L16" s="136">
        <v>0.49244212962962958</v>
      </c>
      <c r="M16" s="136">
        <v>0.49366898148148147</v>
      </c>
      <c r="N16" s="41">
        <f t="shared" si="0"/>
        <v>1.2268518518518956E-3</v>
      </c>
      <c r="O16" s="42">
        <f t="shared" si="1"/>
        <v>5.4942129629629577E-2</v>
      </c>
      <c r="P16" s="114">
        <f>$L$9/O16/24</f>
        <v>15.167474194227948</v>
      </c>
      <c r="Q16" s="211">
        <f>SUM($L$9:$L$10)/R16/24</f>
        <v>15.572618146425869</v>
      </c>
      <c r="R16" s="272">
        <f t="shared" ref="R16" si="8">SUM(O16:O17)</f>
        <v>0.10702546296296295</v>
      </c>
      <c r="S16" s="270">
        <f t="shared" ref="S16" si="9">SUM(N16:N17)+R16</f>
        <v>0.10839120370370375</v>
      </c>
      <c r="T16" s="270" t="s">
        <v>201</v>
      </c>
    </row>
    <row r="17" spans="1:20" s="44" customFormat="1" ht="17.100000000000001" customHeight="1" thickBot="1">
      <c r="A17" s="228"/>
      <c r="B17" s="289"/>
      <c r="C17" s="243"/>
      <c r="D17" s="237"/>
      <c r="E17" s="240"/>
      <c r="F17" s="234"/>
      <c r="G17" s="281"/>
      <c r="H17" s="283"/>
      <c r="I17" s="285"/>
      <c r="J17" s="45">
        <v>2</v>
      </c>
      <c r="K17" s="46">
        <f t="shared" ref="K17" si="10">M16+$R$9</f>
        <v>0.51450231481481479</v>
      </c>
      <c r="L17" s="138">
        <v>0.56658564814814816</v>
      </c>
      <c r="M17" s="150">
        <v>0.56672453703703707</v>
      </c>
      <c r="N17" s="46">
        <f t="shared" si="0"/>
        <v>1.388888888889106E-4</v>
      </c>
      <c r="O17" s="48">
        <f t="shared" si="1"/>
        <v>5.208333333333337E-2</v>
      </c>
      <c r="P17" s="151">
        <f t="shared" ref="P17" si="11">$L$10/O17/24</f>
        <v>15.999999999999988</v>
      </c>
      <c r="Q17" s="213"/>
      <c r="R17" s="273"/>
      <c r="S17" s="271"/>
      <c r="T17" s="271"/>
    </row>
    <row r="18" spans="1:20" s="44" customFormat="1" ht="17.100000000000001" customHeight="1">
      <c r="A18" s="226"/>
      <c r="B18" s="288">
        <v>30</v>
      </c>
      <c r="C18" s="241" t="s">
        <v>159</v>
      </c>
      <c r="D18" s="235" t="s">
        <v>160</v>
      </c>
      <c r="E18" s="238"/>
      <c r="F18" s="232" t="s">
        <v>184</v>
      </c>
      <c r="G18" s="280" t="s">
        <v>212</v>
      </c>
      <c r="H18" s="282" t="s">
        <v>135</v>
      </c>
      <c r="I18" s="284" t="s">
        <v>114</v>
      </c>
      <c r="J18" s="38">
        <v>1</v>
      </c>
      <c r="K18" s="39">
        <v>0.4375</v>
      </c>
      <c r="L18" s="136">
        <v>0.49245370370370373</v>
      </c>
      <c r="M18" s="136">
        <v>0.49332175925925931</v>
      </c>
      <c r="N18" s="41">
        <f t="shared" si="0"/>
        <v>8.6805555555558023E-4</v>
      </c>
      <c r="O18" s="42">
        <f t="shared" si="1"/>
        <v>5.4953703703703727E-2</v>
      </c>
      <c r="P18" s="114">
        <f t="shared" ref="P18" si="12">$L$9/O18/24</f>
        <v>15.1642796967144</v>
      </c>
      <c r="Q18" s="211">
        <f t="shared" ref="Q18" si="13">SUM($L$9:$L$10)/R18/24</f>
        <v>15.283379324984089</v>
      </c>
      <c r="R18" s="272">
        <f>SUM(O18:O19)</f>
        <v>0.10905092592592586</v>
      </c>
      <c r="S18" s="270">
        <f t="shared" ref="S18" si="14">SUM(N18:N19)+R18</f>
        <v>0.11092592592592593</v>
      </c>
      <c r="T18" s="270" t="s">
        <v>201</v>
      </c>
    </row>
    <row r="19" spans="1:20" s="44" customFormat="1" ht="17.100000000000001" customHeight="1" thickBot="1">
      <c r="A19" s="228"/>
      <c r="B19" s="289"/>
      <c r="C19" s="243"/>
      <c r="D19" s="237"/>
      <c r="E19" s="240"/>
      <c r="F19" s="234"/>
      <c r="G19" s="281"/>
      <c r="H19" s="283"/>
      <c r="I19" s="285"/>
      <c r="J19" s="45">
        <v>2</v>
      </c>
      <c r="K19" s="46">
        <f t="shared" ref="K19" si="15">M18+$R$9</f>
        <v>0.51415509259259262</v>
      </c>
      <c r="L19" s="138">
        <v>0.56825231481481475</v>
      </c>
      <c r="M19" s="150">
        <v>0.56925925925925924</v>
      </c>
      <c r="N19" s="46">
        <f t="shared" si="0"/>
        <v>1.0069444444444908E-3</v>
      </c>
      <c r="O19" s="48">
        <f t="shared" si="1"/>
        <v>5.409722222222213E-2</v>
      </c>
      <c r="P19" s="151">
        <f t="shared" ref="P19" si="16">$L$10/O19/24</f>
        <v>15.404364569961515</v>
      </c>
      <c r="Q19" s="213"/>
      <c r="R19" s="273"/>
      <c r="S19" s="271"/>
      <c r="T19" s="271"/>
    </row>
    <row r="20" spans="1:20" s="44" customFormat="1" ht="17.100000000000001" customHeight="1">
      <c r="A20" s="226"/>
      <c r="B20" s="288">
        <v>21</v>
      </c>
      <c r="C20" s="241" t="s">
        <v>88</v>
      </c>
      <c r="D20" s="235" t="s">
        <v>89</v>
      </c>
      <c r="E20" s="238"/>
      <c r="F20" s="232" t="s">
        <v>181</v>
      </c>
      <c r="G20" s="280" t="s">
        <v>96</v>
      </c>
      <c r="H20" s="282" t="s">
        <v>109</v>
      </c>
      <c r="I20" s="284" t="s">
        <v>87</v>
      </c>
      <c r="J20" s="38">
        <v>1</v>
      </c>
      <c r="K20" s="39">
        <v>0.4375</v>
      </c>
      <c r="L20" s="136">
        <v>0.4926388888888889</v>
      </c>
      <c r="M20" s="136">
        <v>0.4939351851851852</v>
      </c>
      <c r="N20" s="41">
        <f t="shared" si="0"/>
        <v>1.2962962962962954E-3</v>
      </c>
      <c r="O20" s="42">
        <f t="shared" si="1"/>
        <v>5.5138888888888904E-2</v>
      </c>
      <c r="P20" s="114">
        <f t="shared" ref="P20" si="17">$L$9/O20/24</f>
        <v>15.11335012594458</v>
      </c>
      <c r="Q20" s="211">
        <f>SUM($L$9:$L$10)/R20/24</f>
        <v>15.495534273108788</v>
      </c>
      <c r="R20" s="272">
        <f t="shared" ref="R20" si="18">SUM(O20:O21)</f>
        <v>0.1075578703703704</v>
      </c>
      <c r="S20" s="270">
        <f t="shared" ref="S20" si="19">SUM(N20:N21)+R20</f>
        <v>0.11122685185185177</v>
      </c>
      <c r="T20" s="270" t="s">
        <v>201</v>
      </c>
    </row>
    <row r="21" spans="1:20" s="44" customFormat="1" ht="17.100000000000001" customHeight="1" thickBot="1">
      <c r="A21" s="228"/>
      <c r="B21" s="289"/>
      <c r="C21" s="243"/>
      <c r="D21" s="237"/>
      <c r="E21" s="240"/>
      <c r="F21" s="234"/>
      <c r="G21" s="281"/>
      <c r="H21" s="283"/>
      <c r="I21" s="285"/>
      <c r="J21" s="45">
        <v>2</v>
      </c>
      <c r="K21" s="46">
        <f t="shared" ref="K21" si="20">M20+$R$9</f>
        <v>0.51476851851851857</v>
      </c>
      <c r="L21" s="138">
        <v>0.56718750000000007</v>
      </c>
      <c r="M21" s="150">
        <v>0.56956018518518514</v>
      </c>
      <c r="N21" s="46">
        <f t="shared" si="0"/>
        <v>2.372685185185075E-3</v>
      </c>
      <c r="O21" s="48">
        <f t="shared" si="1"/>
        <v>5.2418981481481497E-2</v>
      </c>
      <c r="P21" s="151">
        <f t="shared" ref="P21" si="21">$L$10/O21/24</f>
        <v>15.897549127842787</v>
      </c>
      <c r="Q21" s="213"/>
      <c r="R21" s="273"/>
      <c r="S21" s="271"/>
      <c r="T21" s="271"/>
    </row>
    <row r="22" spans="1:20" s="44" customFormat="1" ht="17.100000000000001" customHeight="1">
      <c r="A22" s="226"/>
      <c r="B22" s="288">
        <v>20</v>
      </c>
      <c r="C22" s="241" t="s">
        <v>93</v>
      </c>
      <c r="D22" s="235" t="s">
        <v>94</v>
      </c>
      <c r="E22" s="238"/>
      <c r="F22" s="232" t="s">
        <v>95</v>
      </c>
      <c r="G22" s="290" t="s">
        <v>186</v>
      </c>
      <c r="H22" s="282" t="s">
        <v>103</v>
      </c>
      <c r="I22" s="284" t="s">
        <v>87</v>
      </c>
      <c r="J22" s="38">
        <v>1</v>
      </c>
      <c r="K22" s="39">
        <v>0.4375</v>
      </c>
      <c r="L22" s="136">
        <v>0.49457175925925928</v>
      </c>
      <c r="M22" s="136">
        <v>0.49744212962962964</v>
      </c>
      <c r="N22" s="41">
        <f t="shared" si="0"/>
        <v>2.8703703703703565E-3</v>
      </c>
      <c r="O22" s="42">
        <f t="shared" si="1"/>
        <v>5.707175925925928E-2</v>
      </c>
      <c r="P22" s="114">
        <f t="shared" ref="P22" si="22">$L$9/O22/24</f>
        <v>14.601500709795168</v>
      </c>
      <c r="Q22" s="211">
        <f t="shared" ref="Q22" si="23">SUM($L$9:$L$10)/R22/24</f>
        <v>15.267175572519095</v>
      </c>
      <c r="R22" s="272">
        <f t="shared" ref="R22" si="24">SUM(O22:O23)</f>
        <v>0.10916666666666658</v>
      </c>
      <c r="S22" s="270">
        <f t="shared" ref="S22" si="25">SUM(N22:N23)+R22</f>
        <v>0.11412037037037037</v>
      </c>
      <c r="T22" s="270" t="s">
        <v>201</v>
      </c>
    </row>
    <row r="23" spans="1:20" s="44" customFormat="1" ht="17.100000000000001" customHeight="1" thickBot="1">
      <c r="A23" s="228"/>
      <c r="B23" s="289"/>
      <c r="C23" s="243"/>
      <c r="D23" s="237"/>
      <c r="E23" s="240"/>
      <c r="F23" s="234"/>
      <c r="G23" s="291"/>
      <c r="H23" s="283"/>
      <c r="I23" s="285"/>
      <c r="J23" s="45">
        <v>2</v>
      </c>
      <c r="K23" s="46">
        <f t="shared" ref="K23" si="26">M22+$R$9</f>
        <v>0.51827546296296301</v>
      </c>
      <c r="L23" s="138">
        <v>0.57037037037037031</v>
      </c>
      <c r="M23" s="150">
        <v>0.57245370370370374</v>
      </c>
      <c r="N23" s="46">
        <f t="shared" si="0"/>
        <v>2.083333333333437E-3</v>
      </c>
      <c r="O23" s="48">
        <f t="shared" si="1"/>
        <v>5.2094907407407298E-2</v>
      </c>
      <c r="P23" s="151">
        <f t="shared" ref="P23" si="27">$L$10/O23/24</f>
        <v>15.996445234392391</v>
      </c>
      <c r="Q23" s="213"/>
      <c r="R23" s="273"/>
      <c r="S23" s="271"/>
      <c r="T23" s="271"/>
    </row>
    <row r="24" spans="1:20" s="44" customFormat="1" ht="17.100000000000001" customHeight="1">
      <c r="A24" s="226"/>
      <c r="B24" s="288">
        <v>23</v>
      </c>
      <c r="C24" s="241" t="s">
        <v>193</v>
      </c>
      <c r="D24" s="235" t="s">
        <v>220</v>
      </c>
      <c r="E24" s="238"/>
      <c r="F24" s="232" t="s">
        <v>182</v>
      </c>
      <c r="G24" s="280" t="s">
        <v>97</v>
      </c>
      <c r="H24" s="282" t="s">
        <v>110</v>
      </c>
      <c r="I24" s="284" t="s">
        <v>111</v>
      </c>
      <c r="J24" s="38">
        <v>1</v>
      </c>
      <c r="K24" s="39">
        <v>0.4375</v>
      </c>
      <c r="L24" s="136">
        <v>0.4927083333333333</v>
      </c>
      <c r="M24" s="136">
        <v>0.49629629629629629</v>
      </c>
      <c r="N24" s="41">
        <f t="shared" si="0"/>
        <v>3.5879629629629872E-3</v>
      </c>
      <c r="O24" s="42">
        <f t="shared" si="1"/>
        <v>5.5208333333333304E-2</v>
      </c>
      <c r="P24" s="114">
        <f t="shared" ref="P24" si="28">$L$9/O24/24</f>
        <v>15.094339622641519</v>
      </c>
      <c r="Q24" s="211">
        <f>SUM($L$9:$L$10)/R24/24</f>
        <v>15.517241379310347</v>
      </c>
      <c r="R24" s="272">
        <f t="shared" ref="R24" si="29">SUM(O24:O25)</f>
        <v>0.1074074074074074</v>
      </c>
      <c r="S24" s="270">
        <f t="shared" ref="S24" si="30">SUM(N24:N25)+R24</f>
        <v>0.11456018518518524</v>
      </c>
      <c r="T24" s="270" t="s">
        <v>201</v>
      </c>
    </row>
    <row r="25" spans="1:20" s="44" customFormat="1" ht="17.100000000000001" customHeight="1" thickBot="1">
      <c r="A25" s="228"/>
      <c r="B25" s="289"/>
      <c r="C25" s="243"/>
      <c r="D25" s="237"/>
      <c r="E25" s="240"/>
      <c r="F25" s="234"/>
      <c r="G25" s="281"/>
      <c r="H25" s="283"/>
      <c r="I25" s="285"/>
      <c r="J25" s="45">
        <v>2</v>
      </c>
      <c r="K25" s="46">
        <f t="shared" ref="K25" si="31">M24+$R$9</f>
        <v>0.51712962962962961</v>
      </c>
      <c r="L25" s="138">
        <v>0.5693287037037037</v>
      </c>
      <c r="M25" s="150">
        <v>0.57289351851851855</v>
      </c>
      <c r="N25" s="46">
        <f t="shared" si="0"/>
        <v>3.564814814814854E-3</v>
      </c>
      <c r="O25" s="48">
        <f t="shared" si="1"/>
        <v>5.2199074074074092E-2</v>
      </c>
      <c r="P25" s="151">
        <f t="shared" ref="P25" si="32">$L$10/O25/24</f>
        <v>15.964523281596447</v>
      </c>
      <c r="Q25" s="213"/>
      <c r="R25" s="273"/>
      <c r="S25" s="271"/>
      <c r="T25" s="271"/>
    </row>
    <row r="26" spans="1:20" s="44" customFormat="1" ht="17.100000000000001" customHeight="1">
      <c r="A26" s="226"/>
      <c r="B26" s="288">
        <v>5</v>
      </c>
      <c r="C26" s="241" t="s">
        <v>53</v>
      </c>
      <c r="D26" s="235" t="s">
        <v>54</v>
      </c>
      <c r="E26" s="238"/>
      <c r="F26" s="232" t="s">
        <v>142</v>
      </c>
      <c r="G26" s="280" t="s">
        <v>133</v>
      </c>
      <c r="H26" s="282" t="s">
        <v>55</v>
      </c>
      <c r="I26" s="284" t="s">
        <v>114</v>
      </c>
      <c r="J26" s="38">
        <v>1</v>
      </c>
      <c r="K26" s="39">
        <v>0.4375</v>
      </c>
      <c r="L26" s="136">
        <v>0.49401620370370369</v>
      </c>
      <c r="M26" s="136">
        <v>0.49652777777777773</v>
      </c>
      <c r="N26" s="41">
        <f t="shared" si="0"/>
        <v>2.5115740740740411E-3</v>
      </c>
      <c r="O26" s="42">
        <f t="shared" si="1"/>
        <v>5.6516203703703694E-2</v>
      </c>
      <c r="P26" s="114">
        <f t="shared" ref="P26" si="33">$L$9/O26/24</f>
        <v>14.745033790702438</v>
      </c>
      <c r="Q26" s="286">
        <f>SUM($L$9:$L$10)/R26/24</f>
        <v>15.06748979805378</v>
      </c>
      <c r="R26" s="272">
        <f>SUM(O26:O27)</f>
        <v>0.11061342592592593</v>
      </c>
      <c r="S26" s="270">
        <f t="shared" ref="S26" si="34">SUM(N26:N27)+R26</f>
        <v>0.11686342592592597</v>
      </c>
      <c r="T26" s="270" t="s">
        <v>201</v>
      </c>
    </row>
    <row r="27" spans="1:20" s="44" customFormat="1" ht="17.100000000000001" customHeight="1" thickBot="1">
      <c r="A27" s="228"/>
      <c r="B27" s="289"/>
      <c r="C27" s="243"/>
      <c r="D27" s="237"/>
      <c r="E27" s="240"/>
      <c r="F27" s="234"/>
      <c r="G27" s="281"/>
      <c r="H27" s="283"/>
      <c r="I27" s="285"/>
      <c r="J27" s="45">
        <v>2</v>
      </c>
      <c r="K27" s="46">
        <f t="shared" ref="K27" si="35">M26+$R$9</f>
        <v>0.51736111111111105</v>
      </c>
      <c r="L27" s="138">
        <v>0.57145833333333329</v>
      </c>
      <c r="M27" s="150">
        <v>0.57519675925925928</v>
      </c>
      <c r="N27" s="46">
        <f t="shared" si="0"/>
        <v>3.7384259259259922E-3</v>
      </c>
      <c r="O27" s="48">
        <f t="shared" si="1"/>
        <v>5.4097222222222241E-2</v>
      </c>
      <c r="P27" s="151">
        <f t="shared" ref="P27" si="36">$L$10/O27/24</f>
        <v>15.404364569961485</v>
      </c>
      <c r="Q27" s="287"/>
      <c r="R27" s="273"/>
      <c r="S27" s="271"/>
      <c r="T27" s="271"/>
    </row>
    <row r="28" spans="1:20" s="44" customFormat="1" ht="17.100000000000001" customHeight="1">
      <c r="A28" s="226"/>
      <c r="B28" s="288">
        <v>10</v>
      </c>
      <c r="C28" s="241" t="s">
        <v>100</v>
      </c>
      <c r="D28" s="235" t="s">
        <v>168</v>
      </c>
      <c r="E28" s="238"/>
      <c r="F28" s="232" t="s">
        <v>178</v>
      </c>
      <c r="G28" s="235" t="s">
        <v>186</v>
      </c>
      <c r="H28" s="282" t="s">
        <v>189</v>
      </c>
      <c r="I28" s="284" t="s">
        <v>114</v>
      </c>
      <c r="J28" s="38">
        <v>1</v>
      </c>
      <c r="K28" s="39">
        <v>0.4375</v>
      </c>
      <c r="L28" s="136">
        <v>0.49234953703703704</v>
      </c>
      <c r="M28" s="136">
        <v>0.49435185185185188</v>
      </c>
      <c r="N28" s="41">
        <f t="shared" si="0"/>
        <v>2.0023148148148318E-3</v>
      </c>
      <c r="O28" s="42">
        <f t="shared" si="1"/>
        <v>5.4849537037037044E-2</v>
      </c>
      <c r="P28" s="114">
        <f t="shared" ref="P28" si="37">$L$9/O28/24</f>
        <v>15.193078708588308</v>
      </c>
      <c r="Q28" s="211">
        <f t="shared" ref="Q28" si="38">SUM($L$9:$L$10)/R28/24</f>
        <v>15.15789473684211</v>
      </c>
      <c r="R28" s="272">
        <f t="shared" ref="R28" si="39">SUM(O28:O29)</f>
        <v>0.10995370370370366</v>
      </c>
      <c r="S28" s="270">
        <f t="shared" ref="S28" si="40">SUM(N28:N29)+R28</f>
        <v>0.11701388888888892</v>
      </c>
      <c r="T28" s="270" t="s">
        <v>201</v>
      </c>
    </row>
    <row r="29" spans="1:20" s="44" customFormat="1" ht="17.100000000000001" customHeight="1" thickBot="1">
      <c r="A29" s="228"/>
      <c r="B29" s="289"/>
      <c r="C29" s="243"/>
      <c r="D29" s="237"/>
      <c r="E29" s="240"/>
      <c r="F29" s="234"/>
      <c r="G29" s="281"/>
      <c r="H29" s="283"/>
      <c r="I29" s="285"/>
      <c r="J29" s="45">
        <v>2</v>
      </c>
      <c r="K29" s="46">
        <f t="shared" ref="K29" si="41">M28+$R$9</f>
        <v>0.51518518518518519</v>
      </c>
      <c r="L29" s="138">
        <v>0.57028935185185181</v>
      </c>
      <c r="M29" s="150">
        <v>0.57534722222222223</v>
      </c>
      <c r="N29" s="46">
        <f t="shared" si="0"/>
        <v>5.0578703703704209E-3</v>
      </c>
      <c r="O29" s="48">
        <f t="shared" si="1"/>
        <v>5.5104166666666621E-2</v>
      </c>
      <c r="P29" s="151">
        <f t="shared" ref="P29" si="42">$L$10/O29/24</f>
        <v>15.122873345935739</v>
      </c>
      <c r="Q29" s="213"/>
      <c r="R29" s="273"/>
      <c r="S29" s="271"/>
      <c r="T29" s="271"/>
    </row>
    <row r="30" spans="1:20" s="44" customFormat="1" ht="17.100000000000001" customHeight="1">
      <c r="A30" s="292"/>
      <c r="B30" s="294">
        <v>18</v>
      </c>
      <c r="C30" s="241" t="s">
        <v>148</v>
      </c>
      <c r="D30" s="290" t="s">
        <v>164</v>
      </c>
      <c r="E30" s="296"/>
      <c r="F30" s="241" t="s">
        <v>170</v>
      </c>
      <c r="G30" s="244" t="s">
        <v>169</v>
      </c>
      <c r="H30" s="223" t="s">
        <v>57</v>
      </c>
      <c r="I30" s="220" t="s">
        <v>76</v>
      </c>
      <c r="J30" s="38">
        <v>1</v>
      </c>
      <c r="K30" s="39">
        <v>0.4375</v>
      </c>
      <c r="L30" s="136">
        <v>0.49297453703703703</v>
      </c>
      <c r="M30" s="136">
        <v>0.49502314814814818</v>
      </c>
      <c r="N30" s="41">
        <f t="shared" si="0"/>
        <v>2.0486111111111538E-3</v>
      </c>
      <c r="O30" s="42">
        <f t="shared" si="1"/>
        <v>5.5474537037037031E-2</v>
      </c>
      <c r="P30" s="114">
        <f t="shared" ref="P30" si="43">$L$9/O30/24</f>
        <v>15.021906947631964</v>
      </c>
      <c r="Q30" s="286">
        <f t="shared" ref="Q30" si="44">SUM($L$9:$L$10)/R30/24</f>
        <v>15.165876777251198</v>
      </c>
      <c r="R30" s="272">
        <f t="shared" ref="R30" si="45">SUM(O30:O31)</f>
        <v>0.10989583333333325</v>
      </c>
      <c r="S30" s="270">
        <f t="shared" ref="S30" si="46">SUM(N30:N31)+R30</f>
        <v>0.11710648148148151</v>
      </c>
      <c r="T30" s="270" t="s">
        <v>201</v>
      </c>
    </row>
    <row r="31" spans="1:20" s="44" customFormat="1" ht="17.100000000000001" customHeight="1" thickBot="1">
      <c r="A31" s="293"/>
      <c r="B31" s="295"/>
      <c r="C31" s="243"/>
      <c r="D31" s="291"/>
      <c r="E31" s="297"/>
      <c r="F31" s="243"/>
      <c r="G31" s="246"/>
      <c r="H31" s="225"/>
      <c r="I31" s="222"/>
      <c r="J31" s="45">
        <v>2</v>
      </c>
      <c r="K31" s="46">
        <f t="shared" ref="K31" si="47">M30+$R$9</f>
        <v>0.51585648148148155</v>
      </c>
      <c r="L31" s="138">
        <v>0.57027777777777777</v>
      </c>
      <c r="M31" s="150">
        <v>0.57543981481481488</v>
      </c>
      <c r="N31" s="46">
        <f t="shared" si="0"/>
        <v>5.1620370370371038E-3</v>
      </c>
      <c r="O31" s="48">
        <f t="shared" si="1"/>
        <v>5.4421296296296218E-2</v>
      </c>
      <c r="P31" s="151">
        <f t="shared" ref="P31" si="48">$L$10/O31/24</f>
        <v>15.312632922160804</v>
      </c>
      <c r="Q31" s="287"/>
      <c r="R31" s="273"/>
      <c r="S31" s="271"/>
      <c r="T31" s="271"/>
    </row>
    <row r="32" spans="1:20" s="44" customFormat="1" ht="17.100000000000001" customHeight="1">
      <c r="A32" s="226"/>
      <c r="B32" s="288">
        <v>14</v>
      </c>
      <c r="C32" s="241" t="s">
        <v>223</v>
      </c>
      <c r="D32" s="235" t="s">
        <v>94</v>
      </c>
      <c r="E32" s="238"/>
      <c r="F32" s="232" t="s">
        <v>196</v>
      </c>
      <c r="G32" s="290" t="s">
        <v>186</v>
      </c>
      <c r="H32" s="282" t="s">
        <v>195</v>
      </c>
      <c r="I32" s="284" t="s">
        <v>114</v>
      </c>
      <c r="J32" s="38">
        <v>1</v>
      </c>
      <c r="K32" s="39">
        <v>0.4375</v>
      </c>
      <c r="L32" s="136">
        <v>0.49454861111111109</v>
      </c>
      <c r="M32" s="136">
        <v>0.50173611111111105</v>
      </c>
      <c r="N32" s="41">
        <f t="shared" si="0"/>
        <v>7.1874999999999578E-3</v>
      </c>
      <c r="O32" s="42">
        <f t="shared" si="1"/>
        <v>5.7048611111111092E-2</v>
      </c>
      <c r="P32" s="114">
        <f t="shared" ref="P32" si="49">$L$9/O32/24</f>
        <v>14.607425441265981</v>
      </c>
      <c r="Q32" s="211">
        <f t="shared" ref="Q32" si="50">SUM($L$9:$L$10)/R32/24</f>
        <v>15.231647979691132</v>
      </c>
      <c r="R32" s="272">
        <f t="shared" ref="R32" si="51">SUM(O32:O33)</f>
        <v>0.10942129629629632</v>
      </c>
      <c r="S32" s="270">
        <f t="shared" ref="S32" si="52">SUM(N32:N33)+R32</f>
        <v>0.11890046296296286</v>
      </c>
      <c r="T32" s="270" t="s">
        <v>201</v>
      </c>
    </row>
    <row r="33" spans="1:20" s="44" customFormat="1" ht="17.100000000000001" customHeight="1" thickBot="1">
      <c r="A33" s="228"/>
      <c r="B33" s="289"/>
      <c r="C33" s="243"/>
      <c r="D33" s="237"/>
      <c r="E33" s="240"/>
      <c r="F33" s="234"/>
      <c r="G33" s="291"/>
      <c r="H33" s="283"/>
      <c r="I33" s="285"/>
      <c r="J33" s="45">
        <v>2</v>
      </c>
      <c r="K33" s="46">
        <f t="shared" ref="K33" si="53">M32+$R$9</f>
        <v>0.52256944444444442</v>
      </c>
      <c r="L33" s="138">
        <v>0.57494212962962965</v>
      </c>
      <c r="M33" s="150">
        <v>0.57723379629629623</v>
      </c>
      <c r="N33" s="46">
        <f t="shared" si="0"/>
        <v>2.2916666666665808E-3</v>
      </c>
      <c r="O33" s="48">
        <f t="shared" si="1"/>
        <v>5.237268518518523E-2</v>
      </c>
      <c r="P33" s="151">
        <f t="shared" ref="P33" si="54">$L$10/O33/24</f>
        <v>15.911602209944737</v>
      </c>
      <c r="Q33" s="213"/>
      <c r="R33" s="273"/>
      <c r="S33" s="271"/>
      <c r="T33" s="271"/>
    </row>
    <row r="34" spans="1:20" s="44" customFormat="1" ht="17.100000000000001" customHeight="1">
      <c r="A34" s="226"/>
      <c r="B34" s="288">
        <v>17</v>
      </c>
      <c r="C34" s="241" t="s">
        <v>149</v>
      </c>
      <c r="D34" s="235" t="s">
        <v>163</v>
      </c>
      <c r="E34" s="238"/>
      <c r="F34" s="232" t="s">
        <v>190</v>
      </c>
      <c r="G34" s="290" t="s">
        <v>186</v>
      </c>
      <c r="H34" s="282" t="s">
        <v>191</v>
      </c>
      <c r="I34" s="284" t="s">
        <v>114</v>
      </c>
      <c r="J34" s="38">
        <v>1</v>
      </c>
      <c r="K34" s="39">
        <v>0.4375</v>
      </c>
      <c r="L34" s="136">
        <v>0.49361111111111106</v>
      </c>
      <c r="M34" s="136">
        <v>0.50307870370370367</v>
      </c>
      <c r="N34" s="41">
        <f t="shared" si="0"/>
        <v>9.4675925925926108E-3</v>
      </c>
      <c r="O34" s="42">
        <f t="shared" si="1"/>
        <v>5.6111111111111056E-2</v>
      </c>
      <c r="P34" s="114">
        <f t="shared" ref="P34" si="55">$L$9/O34/24</f>
        <v>14.851485148514866</v>
      </c>
      <c r="Q34" s="211">
        <f t="shared" ref="Q34" si="56">SUM($L$9:$L$10)/R34/24</f>
        <v>15.302869287991511</v>
      </c>
      <c r="R34" s="272">
        <f t="shared" ref="R34" si="57">SUM(O34:O35)</f>
        <v>0.10891203703703695</v>
      </c>
      <c r="S34" s="270">
        <f t="shared" ref="S34" si="58">SUM(N34:N35)+R34</f>
        <v>0.11936342592592586</v>
      </c>
      <c r="T34" s="270" t="s">
        <v>201</v>
      </c>
    </row>
    <row r="35" spans="1:20" s="44" customFormat="1" ht="17.100000000000001" customHeight="1" thickBot="1">
      <c r="A35" s="228"/>
      <c r="B35" s="289"/>
      <c r="C35" s="243"/>
      <c r="D35" s="237"/>
      <c r="E35" s="240"/>
      <c r="F35" s="234"/>
      <c r="G35" s="291"/>
      <c r="H35" s="283"/>
      <c r="I35" s="285"/>
      <c r="J35" s="45">
        <v>2</v>
      </c>
      <c r="K35" s="46">
        <f t="shared" ref="K35" si="59">M34+$R$9</f>
        <v>0.52391203703703704</v>
      </c>
      <c r="L35" s="138">
        <v>0.57671296296296293</v>
      </c>
      <c r="M35" s="150">
        <v>0.57769675925925923</v>
      </c>
      <c r="N35" s="46">
        <f t="shared" si="0"/>
        <v>9.8379629629630205E-4</v>
      </c>
      <c r="O35" s="48">
        <f t="shared" si="1"/>
        <v>5.280092592592589E-2</v>
      </c>
      <c r="P35" s="151">
        <f t="shared" ref="P35" si="60">$L$10/O35/24</f>
        <v>15.78255151249453</v>
      </c>
      <c r="Q35" s="213"/>
      <c r="R35" s="273"/>
      <c r="S35" s="271"/>
      <c r="T35" s="271"/>
    </row>
    <row r="36" spans="1:20" s="44" customFormat="1" ht="17.100000000000001" customHeight="1">
      <c r="A36" s="226"/>
      <c r="B36" s="288">
        <v>1</v>
      </c>
      <c r="C36" s="241" t="s">
        <v>136</v>
      </c>
      <c r="D36" s="235" t="s">
        <v>162</v>
      </c>
      <c r="E36" s="238"/>
      <c r="F36" s="232" t="s">
        <v>192</v>
      </c>
      <c r="G36" s="235" t="s">
        <v>186</v>
      </c>
      <c r="H36" s="282" t="s">
        <v>119</v>
      </c>
      <c r="I36" s="284" t="s">
        <v>137</v>
      </c>
      <c r="J36" s="38">
        <v>1</v>
      </c>
      <c r="K36" s="39">
        <v>0.4375</v>
      </c>
      <c r="L36" s="136">
        <v>0.4919560185185185</v>
      </c>
      <c r="M36" s="136">
        <v>0.49943287037037037</v>
      </c>
      <c r="N36" s="41">
        <f t="shared" si="0"/>
        <v>7.4768518518518734E-3</v>
      </c>
      <c r="O36" s="42">
        <f t="shared" si="1"/>
        <v>5.4456018518518501E-2</v>
      </c>
      <c r="P36" s="114">
        <f t="shared" ref="P36" si="61">$L$9/O36/24</f>
        <v>15.302869287991504</v>
      </c>
      <c r="Q36" s="211">
        <f>SUM($L$9:$L$10)/R36/24</f>
        <v>15.355086372360839</v>
      </c>
      <c r="R36" s="272">
        <f>SUM(O36:O37)</f>
        <v>0.1085416666666667</v>
      </c>
      <c r="S36" s="270">
        <f>SUM(N36:N37)+R36</f>
        <v>0.11953703703703705</v>
      </c>
      <c r="T36" s="270" t="s">
        <v>201</v>
      </c>
    </row>
    <row r="37" spans="1:20" s="44" customFormat="1" ht="17.100000000000001" customHeight="1" thickBot="1">
      <c r="A37" s="228"/>
      <c r="B37" s="289"/>
      <c r="C37" s="243"/>
      <c r="D37" s="237"/>
      <c r="E37" s="240"/>
      <c r="F37" s="234"/>
      <c r="G37" s="281"/>
      <c r="H37" s="283"/>
      <c r="I37" s="285"/>
      <c r="J37" s="45">
        <v>2</v>
      </c>
      <c r="K37" s="46">
        <f>M36+$R$9</f>
        <v>0.52026620370370369</v>
      </c>
      <c r="L37" s="138">
        <v>0.57435185185185189</v>
      </c>
      <c r="M37" s="150">
        <v>0.57787037037037037</v>
      </c>
      <c r="N37" s="46">
        <f t="shared" si="0"/>
        <v>3.5185185185184764E-3</v>
      </c>
      <c r="O37" s="48">
        <f t="shared" si="1"/>
        <v>5.4085648148148202E-2</v>
      </c>
      <c r="P37" s="151">
        <f t="shared" ref="P37" si="62">$L$10/O37/24</f>
        <v>15.407661031457293</v>
      </c>
      <c r="Q37" s="213"/>
      <c r="R37" s="273"/>
      <c r="S37" s="271"/>
      <c r="T37" s="271"/>
    </row>
    <row r="38" spans="1:20" s="44" customFormat="1" ht="17.100000000000001" customHeight="1">
      <c r="A38" s="226"/>
      <c r="B38" s="288">
        <v>12</v>
      </c>
      <c r="C38" s="241" t="s">
        <v>62</v>
      </c>
      <c r="D38" s="235" t="s">
        <v>63</v>
      </c>
      <c r="E38" s="238"/>
      <c r="F38" s="232" t="s">
        <v>213</v>
      </c>
      <c r="G38" s="280" t="s">
        <v>64</v>
      </c>
      <c r="H38" s="282" t="s">
        <v>60</v>
      </c>
      <c r="I38" s="284" t="s">
        <v>208</v>
      </c>
      <c r="J38" s="38">
        <v>1</v>
      </c>
      <c r="K38" s="39">
        <v>0.4375</v>
      </c>
      <c r="L38" s="136">
        <v>0.49236111111111108</v>
      </c>
      <c r="M38" s="136">
        <v>0.49630787037037033</v>
      </c>
      <c r="N38" s="41">
        <f t="shared" si="0"/>
        <v>3.9467592592592471E-3</v>
      </c>
      <c r="O38" s="42">
        <f t="shared" si="1"/>
        <v>5.4861111111111083E-2</v>
      </c>
      <c r="P38" s="114">
        <f t="shared" ref="P38" si="63">$L$9/O38/24</f>
        <v>15.189873417721527</v>
      </c>
      <c r="Q38" s="211">
        <f t="shared" ref="Q38" si="64">SUM($L$9:$L$10)/R38/24</f>
        <v>15.525606469002696</v>
      </c>
      <c r="R38" s="272">
        <f t="shared" ref="R38" si="65">SUM(O38:O39)</f>
        <v>0.10734953703703703</v>
      </c>
      <c r="S38" s="270">
        <f t="shared" ref="S38" si="66">SUM(N38:N39)+R38</f>
        <v>0.11982638888888891</v>
      </c>
      <c r="T38" s="270" t="s">
        <v>201</v>
      </c>
    </row>
    <row r="39" spans="1:20" s="44" customFormat="1" ht="17.100000000000001" customHeight="1" thickBot="1">
      <c r="A39" s="228"/>
      <c r="B39" s="289"/>
      <c r="C39" s="243"/>
      <c r="D39" s="237"/>
      <c r="E39" s="240"/>
      <c r="F39" s="234"/>
      <c r="G39" s="281"/>
      <c r="H39" s="283"/>
      <c r="I39" s="285"/>
      <c r="J39" s="45">
        <v>2</v>
      </c>
      <c r="K39" s="46">
        <f t="shared" ref="K39" si="67">M38+$R$9</f>
        <v>0.51714120370370364</v>
      </c>
      <c r="L39" s="138">
        <v>0.5696296296296296</v>
      </c>
      <c r="M39" s="150">
        <v>0.57815972222222223</v>
      </c>
      <c r="N39" s="46">
        <f t="shared" si="0"/>
        <v>8.5300925925926308E-3</v>
      </c>
      <c r="O39" s="48">
        <f t="shared" si="1"/>
        <v>5.2488425925925952E-2</v>
      </c>
      <c r="P39" s="151">
        <f t="shared" ref="P39" si="68">$L$10/O39/24</f>
        <v>15.876515986769562</v>
      </c>
      <c r="Q39" s="213"/>
      <c r="R39" s="273"/>
      <c r="S39" s="271"/>
      <c r="T39" s="271"/>
    </row>
    <row r="40" spans="1:20" s="44" customFormat="1" ht="17.100000000000001" customHeight="1">
      <c r="A40" s="226"/>
      <c r="B40" s="288">
        <v>24</v>
      </c>
      <c r="C40" s="241" t="s">
        <v>147</v>
      </c>
      <c r="D40" s="235" t="s">
        <v>122</v>
      </c>
      <c r="E40" s="238"/>
      <c r="F40" s="232" t="s">
        <v>183</v>
      </c>
      <c r="G40" s="280" t="s">
        <v>140</v>
      </c>
      <c r="H40" s="282" t="s">
        <v>141</v>
      </c>
      <c r="I40" s="284" t="s">
        <v>120</v>
      </c>
      <c r="J40" s="38">
        <v>1</v>
      </c>
      <c r="K40" s="39">
        <v>0.4375</v>
      </c>
      <c r="L40" s="136">
        <v>0.49320601851851853</v>
      </c>
      <c r="M40" s="136">
        <v>0.49600694444444443</v>
      </c>
      <c r="N40" s="41">
        <f t="shared" si="0"/>
        <v>2.8009259259259012E-3</v>
      </c>
      <c r="O40" s="42">
        <f t="shared" si="1"/>
        <v>5.570601851851853E-2</v>
      </c>
      <c r="P40" s="114">
        <f t="shared" ref="P40" si="69">$L$9/O40/24</f>
        <v>14.959484728859337</v>
      </c>
      <c r="Q40" s="211">
        <f t="shared" ref="Q40" si="70">SUM($L$9:$L$10)/R40/24</f>
        <v>15.156299336911907</v>
      </c>
      <c r="R40" s="272">
        <f t="shared" ref="R40" si="71">SUM(O40:O41)</f>
        <v>0.10996527777777776</v>
      </c>
      <c r="S40" s="270">
        <f t="shared" ref="S40" si="72">SUM(N40:N41)+R40</f>
        <v>0.12090277777777786</v>
      </c>
      <c r="T40" s="270" t="s">
        <v>201</v>
      </c>
    </row>
    <row r="41" spans="1:20" s="44" customFormat="1" ht="17.100000000000001" customHeight="1" thickBot="1">
      <c r="A41" s="228"/>
      <c r="B41" s="289"/>
      <c r="C41" s="243"/>
      <c r="D41" s="237"/>
      <c r="E41" s="240"/>
      <c r="F41" s="234"/>
      <c r="G41" s="281"/>
      <c r="H41" s="283"/>
      <c r="I41" s="285"/>
      <c r="J41" s="45">
        <v>2</v>
      </c>
      <c r="K41" s="46">
        <f t="shared" ref="K41" si="73">M40+$R$9</f>
        <v>0.51684027777777775</v>
      </c>
      <c r="L41" s="138">
        <v>0.57109953703703698</v>
      </c>
      <c r="M41" s="150">
        <v>0.57923611111111117</v>
      </c>
      <c r="N41" s="46">
        <f t="shared" si="0"/>
        <v>8.1365740740741987E-3</v>
      </c>
      <c r="O41" s="48">
        <f t="shared" si="1"/>
        <v>5.4259259259259229E-2</v>
      </c>
      <c r="P41" s="151">
        <f t="shared" ref="P41" si="74">$L$10/O41/24</f>
        <v>15.358361774744035</v>
      </c>
      <c r="Q41" s="213"/>
      <c r="R41" s="273"/>
      <c r="S41" s="271"/>
      <c r="T41" s="271"/>
    </row>
    <row r="42" spans="1:20" s="44" customFormat="1" ht="24" customHeight="1">
      <c r="A42" s="226"/>
      <c r="B42" s="288">
        <v>11</v>
      </c>
      <c r="C42" s="241" t="s">
        <v>126</v>
      </c>
      <c r="D42" s="235" t="s">
        <v>158</v>
      </c>
      <c r="E42" s="238"/>
      <c r="F42" s="232" t="s">
        <v>214</v>
      </c>
      <c r="G42" s="280" t="s">
        <v>127</v>
      </c>
      <c r="H42" s="282" t="s">
        <v>179</v>
      </c>
      <c r="I42" s="284" t="s">
        <v>202</v>
      </c>
      <c r="J42" s="117">
        <v>1</v>
      </c>
      <c r="K42" s="39">
        <v>0.4375</v>
      </c>
      <c r="L42" s="136">
        <v>0.49259259259259264</v>
      </c>
      <c r="M42" s="136">
        <v>0.50057870370370372</v>
      </c>
      <c r="N42" s="41">
        <f t="shared" si="0"/>
        <v>7.9861111111110827E-3</v>
      </c>
      <c r="O42" s="42">
        <f t="shared" si="1"/>
        <v>5.5092592592592637E-2</v>
      </c>
      <c r="P42" s="114">
        <f t="shared" ref="P42" si="75">$L$9/O42/24</f>
        <v>15.126050420168054</v>
      </c>
      <c r="Q42" s="211">
        <f t="shared" ref="Q42" si="76">SUM($L$9:$L$10)/R42/24</f>
        <v>15.126050420168077</v>
      </c>
      <c r="R42" s="272">
        <f t="shared" ref="R42" si="77">SUM(O42:O43)</f>
        <v>0.11018518518518511</v>
      </c>
      <c r="S42" s="270">
        <f t="shared" ref="S42" si="78">SUM(N42:N43)+R42</f>
        <v>0.12341435185185179</v>
      </c>
      <c r="T42" s="270" t="s">
        <v>201</v>
      </c>
    </row>
    <row r="43" spans="1:20" s="44" customFormat="1" ht="24" customHeight="1" thickBot="1">
      <c r="A43" s="228"/>
      <c r="B43" s="289"/>
      <c r="C43" s="243"/>
      <c r="D43" s="237"/>
      <c r="E43" s="240"/>
      <c r="F43" s="234"/>
      <c r="G43" s="281"/>
      <c r="H43" s="283"/>
      <c r="I43" s="285"/>
      <c r="J43" s="45">
        <v>2</v>
      </c>
      <c r="K43" s="46">
        <f t="shared" ref="K43" si="79">M42+$R$9</f>
        <v>0.52141203703703709</v>
      </c>
      <c r="L43" s="138">
        <v>0.57650462962962956</v>
      </c>
      <c r="M43" s="150">
        <v>0.58174768518518516</v>
      </c>
      <c r="N43" s="46">
        <f t="shared" si="0"/>
        <v>5.243055555555598E-3</v>
      </c>
      <c r="O43" s="48">
        <f t="shared" si="1"/>
        <v>5.5092592592592471E-2</v>
      </c>
      <c r="P43" s="151">
        <f t="shared" ref="P43" si="80">$L$10/O43/24</f>
        <v>15.126050420168101</v>
      </c>
      <c r="Q43" s="213"/>
      <c r="R43" s="273"/>
      <c r="S43" s="271"/>
      <c r="T43" s="271"/>
    </row>
    <row r="44" spans="1:20" s="44" customFormat="1" ht="17.100000000000001" customHeight="1">
      <c r="A44" s="226"/>
      <c r="B44" s="288">
        <v>19</v>
      </c>
      <c r="C44" s="241" t="s">
        <v>105</v>
      </c>
      <c r="D44" s="235" t="s">
        <v>106</v>
      </c>
      <c r="E44" s="238"/>
      <c r="F44" s="232" t="s">
        <v>145</v>
      </c>
      <c r="G44" s="280" t="s">
        <v>107</v>
      </c>
      <c r="H44" s="282" t="s">
        <v>108</v>
      </c>
      <c r="I44" s="284" t="s">
        <v>205</v>
      </c>
      <c r="J44" s="38">
        <v>1</v>
      </c>
      <c r="K44" s="39">
        <v>0.4375</v>
      </c>
      <c r="L44" s="136">
        <v>0.49344907407407407</v>
      </c>
      <c r="M44" s="136">
        <v>0.49821759259259263</v>
      </c>
      <c r="N44" s="41">
        <f t="shared" si="0"/>
        <v>4.7685185185185608E-3</v>
      </c>
      <c r="O44" s="42">
        <f t="shared" si="1"/>
        <v>5.5949074074074068E-2</v>
      </c>
      <c r="P44" s="114">
        <f t="shared" ref="P44" si="81">$L$9/O44/24</f>
        <v>14.894497310715765</v>
      </c>
      <c r="Q44" s="211">
        <f t="shared" ref="Q44" si="82">SUM($L$9:$L$10)/R44/24</f>
        <v>15.404364569961492</v>
      </c>
      <c r="R44" s="272">
        <f t="shared" ref="R44" si="83">SUM(O44:O45)</f>
        <v>0.10819444444444443</v>
      </c>
      <c r="S44" s="270">
        <f t="shared" ref="S44" si="84">SUM(N44:N45)+R44</f>
        <v>0.12458333333333332</v>
      </c>
      <c r="T44" s="270" t="s">
        <v>201</v>
      </c>
    </row>
    <row r="45" spans="1:20" s="44" customFormat="1" ht="17.100000000000001" customHeight="1" thickBot="1">
      <c r="A45" s="228"/>
      <c r="B45" s="289"/>
      <c r="C45" s="243"/>
      <c r="D45" s="237"/>
      <c r="E45" s="240"/>
      <c r="F45" s="234"/>
      <c r="G45" s="281"/>
      <c r="H45" s="283"/>
      <c r="I45" s="285"/>
      <c r="J45" s="45">
        <v>2</v>
      </c>
      <c r="K45" s="46">
        <f t="shared" ref="K45" si="85">M44+$R$9</f>
        <v>0.51905092592592594</v>
      </c>
      <c r="L45" s="138">
        <v>0.5712962962962963</v>
      </c>
      <c r="M45" s="150">
        <v>0.58291666666666664</v>
      </c>
      <c r="N45" s="46">
        <f t="shared" si="0"/>
        <v>1.1620370370370336E-2</v>
      </c>
      <c r="O45" s="48">
        <f t="shared" si="1"/>
        <v>5.2245370370370359E-2</v>
      </c>
      <c r="P45" s="151">
        <f t="shared" ref="P45" si="86">$L$10/O45/24</f>
        <v>15.950376606114313</v>
      </c>
      <c r="Q45" s="213"/>
      <c r="R45" s="273"/>
      <c r="S45" s="271"/>
      <c r="T45" s="271"/>
    </row>
    <row r="46" spans="1:20" s="44" customFormat="1" ht="19.5" customHeight="1">
      <c r="A46" s="226"/>
      <c r="B46" s="288">
        <v>2</v>
      </c>
      <c r="C46" s="241" t="s">
        <v>175</v>
      </c>
      <c r="D46" s="235" t="s">
        <v>121</v>
      </c>
      <c r="E46" s="238"/>
      <c r="F46" s="232" t="s">
        <v>215</v>
      </c>
      <c r="G46" s="280" t="s">
        <v>138</v>
      </c>
      <c r="H46" s="282" t="s">
        <v>139</v>
      </c>
      <c r="I46" s="284" t="s">
        <v>120</v>
      </c>
      <c r="J46" s="38">
        <v>1</v>
      </c>
      <c r="K46" s="39">
        <v>0.4375</v>
      </c>
      <c r="L46" s="136">
        <v>0.4934027777777778</v>
      </c>
      <c r="M46" s="136">
        <v>0.50684027777777774</v>
      </c>
      <c r="N46" s="41">
        <f t="shared" si="0"/>
        <v>1.3437499999999936E-2</v>
      </c>
      <c r="O46" s="42">
        <f t="shared" si="1"/>
        <v>5.5902777777777801E-2</v>
      </c>
      <c r="P46" s="114">
        <f t="shared" ref="P46" si="87">$L$9/O46/24</f>
        <v>14.90683229813664</v>
      </c>
      <c r="Q46" s="211">
        <f t="shared" ref="Q46" si="88">SUM($L$9:$L$10)/R46/24</f>
        <v>15.304495695610578</v>
      </c>
      <c r="R46" s="272">
        <f t="shared" ref="R46" si="89">SUM(O46:O47)</f>
        <v>0.10890046296296302</v>
      </c>
      <c r="S46" s="270">
        <f t="shared" ref="S46" si="90">SUM(N46:N47)+R46</f>
        <v>0.12690972222222219</v>
      </c>
      <c r="T46" s="270" t="s">
        <v>201</v>
      </c>
    </row>
    <row r="47" spans="1:20" s="44" customFormat="1" ht="19.5" customHeight="1" thickBot="1">
      <c r="A47" s="228"/>
      <c r="B47" s="289"/>
      <c r="C47" s="243"/>
      <c r="D47" s="237"/>
      <c r="E47" s="240"/>
      <c r="F47" s="234"/>
      <c r="G47" s="281"/>
      <c r="H47" s="283"/>
      <c r="I47" s="285"/>
      <c r="J47" s="45">
        <v>2</v>
      </c>
      <c r="K47" s="46">
        <f t="shared" ref="K47" si="91">M46+$R$9</f>
        <v>0.52767361111111111</v>
      </c>
      <c r="L47" s="138">
        <v>0.58067129629629632</v>
      </c>
      <c r="M47" s="150">
        <v>0.58524305555555556</v>
      </c>
      <c r="N47" s="46">
        <f t="shared" si="0"/>
        <v>4.5717592592592338E-3</v>
      </c>
      <c r="O47" s="48">
        <f t="shared" si="1"/>
        <v>5.2997685185185217E-2</v>
      </c>
      <c r="P47" s="151">
        <f t="shared" ref="P47" si="92">$L$10/O47/24</f>
        <v>15.723957195894291</v>
      </c>
      <c r="Q47" s="213"/>
      <c r="R47" s="273"/>
      <c r="S47" s="271"/>
      <c r="T47" s="271"/>
    </row>
    <row r="48" spans="1:20" s="44" customFormat="1" ht="17.100000000000001" customHeight="1">
      <c r="A48" s="226"/>
      <c r="B48" s="288">
        <v>4</v>
      </c>
      <c r="C48" s="241" t="s">
        <v>143</v>
      </c>
      <c r="D48" s="235" t="s">
        <v>161</v>
      </c>
      <c r="E48" s="238"/>
      <c r="F48" s="232" t="s">
        <v>216</v>
      </c>
      <c r="G48" s="280" t="s">
        <v>131</v>
      </c>
      <c r="H48" s="282" t="s">
        <v>132</v>
      </c>
      <c r="I48" s="284" t="s">
        <v>176</v>
      </c>
      <c r="J48" s="38">
        <v>1</v>
      </c>
      <c r="K48" s="39">
        <v>0.4375</v>
      </c>
      <c r="L48" s="136">
        <v>0.49236111111111108</v>
      </c>
      <c r="M48" s="136">
        <v>0.50611111111111107</v>
      </c>
      <c r="N48" s="41">
        <f t="shared" si="0"/>
        <v>1.3749999999999984E-2</v>
      </c>
      <c r="O48" s="42">
        <f t="shared" si="1"/>
        <v>5.4861111111111083E-2</v>
      </c>
      <c r="P48" s="114">
        <f t="shared" ref="P48" si="93">$L$9/O48/24</f>
        <v>15.189873417721527</v>
      </c>
      <c r="Q48" s="211">
        <f t="shared" ref="Q48" si="94">SUM($L$9:$L$10)/R48/24</f>
        <v>14.551333872271625</v>
      </c>
      <c r="R48" s="272">
        <f t="shared" ref="R48" si="95">SUM(O48:O49)</f>
        <v>0.11453703703703705</v>
      </c>
      <c r="S48" s="270">
        <f t="shared" ref="S48" si="96">SUM(N48:N49)+R48</f>
        <v>0.13151620370370365</v>
      </c>
      <c r="T48" s="270" t="s">
        <v>203</v>
      </c>
    </row>
    <row r="49" spans="1:20" s="44" customFormat="1" ht="17.100000000000001" customHeight="1" thickBot="1">
      <c r="A49" s="228"/>
      <c r="B49" s="289"/>
      <c r="C49" s="243"/>
      <c r="D49" s="237"/>
      <c r="E49" s="240"/>
      <c r="F49" s="234"/>
      <c r="G49" s="281"/>
      <c r="H49" s="283"/>
      <c r="I49" s="285"/>
      <c r="J49" s="45">
        <v>2</v>
      </c>
      <c r="K49" s="46">
        <f t="shared" ref="K49" si="97">M48+$R$9</f>
        <v>0.52694444444444444</v>
      </c>
      <c r="L49" s="138">
        <v>0.5866203703703704</v>
      </c>
      <c r="M49" s="150">
        <v>0.58984953703703702</v>
      </c>
      <c r="N49" s="46">
        <f t="shared" si="0"/>
        <v>3.2291666666666163E-3</v>
      </c>
      <c r="O49" s="48">
        <f t="shared" si="1"/>
        <v>5.9675925925925966E-2</v>
      </c>
      <c r="P49" s="156">
        <f t="shared" ref="P49" si="98">$L$10/O49/24</f>
        <v>13.964313421256778</v>
      </c>
      <c r="Q49" s="213"/>
      <c r="R49" s="273"/>
      <c r="S49" s="271"/>
      <c r="T49" s="271"/>
    </row>
    <row r="50" spans="1:20" ht="18" customHeight="1"/>
    <row r="51" spans="1:20" ht="18" customHeight="1">
      <c r="A51" s="64"/>
      <c r="B51" s="155"/>
      <c r="C51" s="64" t="s">
        <v>31</v>
      </c>
      <c r="D51" s="64"/>
      <c r="E51" s="64"/>
      <c r="F51" s="196" t="s">
        <v>221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20" ht="18" customHeight="1">
      <c r="A52" s="64"/>
      <c r="B52" s="155"/>
      <c r="C52" s="64" t="s">
        <v>32</v>
      </c>
      <c r="D52" s="64"/>
      <c r="E52" s="64"/>
      <c r="F52" s="196" t="s">
        <v>222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1:20">
      <c r="A53" s="65"/>
      <c r="F53" s="111"/>
    </row>
    <row r="54" spans="1:20">
      <c r="A54" s="66"/>
      <c r="F54" s="112"/>
    </row>
    <row r="55" spans="1:20">
      <c r="A55" s="66"/>
    </row>
  </sheetData>
  <sheetProtection formatCells="0" formatColumns="0" formatRows="0" insertColumns="0" insertRows="0" insertHyperlinks="0" deleteColumns="0" deleteRows="0" sort="0" autoFilter="0" pivotTables="0"/>
  <mergeCells count="264">
    <mergeCell ref="B3:T3"/>
    <mergeCell ref="B4:T4"/>
    <mergeCell ref="B5:T5"/>
    <mergeCell ref="B6:T6"/>
    <mergeCell ref="T24:T25"/>
    <mergeCell ref="T40:T41"/>
    <mergeCell ref="T18:T19"/>
    <mergeCell ref="T30:T31"/>
    <mergeCell ref="Q30:Q31"/>
    <mergeCell ref="T34:T35"/>
    <mergeCell ref="F18:F19"/>
    <mergeCell ref="G18:G19"/>
    <mergeCell ref="H18:H19"/>
    <mergeCell ref="I18:I19"/>
    <mergeCell ref="T9:T11"/>
    <mergeCell ref="G20:G21"/>
    <mergeCell ref="H20:H21"/>
    <mergeCell ref="I20:I21"/>
    <mergeCell ref="F26:F27"/>
    <mergeCell ref="G26:G27"/>
    <mergeCell ref="H26:H27"/>
    <mergeCell ref="I26:I27"/>
    <mergeCell ref="F16:F17"/>
    <mergeCell ref="G16:G17"/>
    <mergeCell ref="Q44:Q45"/>
    <mergeCell ref="R44:R45"/>
    <mergeCell ref="S44:S45"/>
    <mergeCell ref="S26:S27"/>
    <mergeCell ref="Q42:Q43"/>
    <mergeCell ref="R42:R43"/>
    <mergeCell ref="S42:S43"/>
    <mergeCell ref="R34:R35"/>
    <mergeCell ref="S34:S35"/>
    <mergeCell ref="Q40:Q41"/>
    <mergeCell ref="R38:R39"/>
    <mergeCell ref="S38:S39"/>
    <mergeCell ref="R40:R41"/>
    <mergeCell ref="S40:S41"/>
    <mergeCell ref="R30:R31"/>
    <mergeCell ref="S30:S31"/>
    <mergeCell ref="T36:T37"/>
    <mergeCell ref="R20:R21"/>
    <mergeCell ref="Q22:Q23"/>
    <mergeCell ref="Q20:Q21"/>
    <mergeCell ref="S36:S37"/>
    <mergeCell ref="T46:T47"/>
    <mergeCell ref="T48:T49"/>
    <mergeCell ref="T26:T27"/>
    <mergeCell ref="T14:T15"/>
    <mergeCell ref="T12:T13"/>
    <mergeCell ref="T28:T29"/>
    <mergeCell ref="T42:T43"/>
    <mergeCell ref="T38:T39"/>
    <mergeCell ref="T16:T17"/>
    <mergeCell ref="T32:T33"/>
    <mergeCell ref="T44:T45"/>
    <mergeCell ref="T22:T23"/>
    <mergeCell ref="T20:T21"/>
    <mergeCell ref="A18:A19"/>
    <mergeCell ref="B18:B19"/>
    <mergeCell ref="C18:C19"/>
    <mergeCell ref="D18:D19"/>
    <mergeCell ref="E18:E19"/>
    <mergeCell ref="F24:F25"/>
    <mergeCell ref="G24:G25"/>
    <mergeCell ref="H24:H25"/>
    <mergeCell ref="I24:I25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A20:A21"/>
    <mergeCell ref="B20:B21"/>
    <mergeCell ref="C20:C21"/>
    <mergeCell ref="D20:D21"/>
    <mergeCell ref="E20:E21"/>
    <mergeCell ref="F20:F21"/>
    <mergeCell ref="D44:D45"/>
    <mergeCell ref="E44:E45"/>
    <mergeCell ref="A40:A41"/>
    <mergeCell ref="B40:B41"/>
    <mergeCell ref="C40:C41"/>
    <mergeCell ref="D40:D41"/>
    <mergeCell ref="E40:E41"/>
    <mergeCell ref="B32:B33"/>
    <mergeCell ref="C32:C33"/>
    <mergeCell ref="D32:D33"/>
    <mergeCell ref="E32:E3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F44:F45"/>
    <mergeCell ref="A32:A33"/>
    <mergeCell ref="F40:F41"/>
    <mergeCell ref="G40:G41"/>
    <mergeCell ref="H16:H17"/>
    <mergeCell ref="I16:I17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22:A23"/>
    <mergeCell ref="B22:B23"/>
    <mergeCell ref="C22:C23"/>
    <mergeCell ref="D22:D23"/>
    <mergeCell ref="E22:E23"/>
    <mergeCell ref="A44:A45"/>
    <mergeCell ref="B44:B45"/>
    <mergeCell ref="C44:C45"/>
    <mergeCell ref="A26:A27"/>
    <mergeCell ref="B26:B27"/>
    <mergeCell ref="C26:C27"/>
    <mergeCell ref="D26:D27"/>
    <mergeCell ref="E26:E27"/>
    <mergeCell ref="A42:A43"/>
    <mergeCell ref="B42:B43"/>
    <mergeCell ref="C42:C43"/>
    <mergeCell ref="D42:D43"/>
    <mergeCell ref="E42:E43"/>
    <mergeCell ref="A30:A31"/>
    <mergeCell ref="B30:B31"/>
    <mergeCell ref="C30:C31"/>
    <mergeCell ref="D30:D31"/>
    <mergeCell ref="E30:E31"/>
    <mergeCell ref="C28:C29"/>
    <mergeCell ref="D28:D29"/>
    <mergeCell ref="E28:E29"/>
    <mergeCell ref="F48:F49"/>
    <mergeCell ref="G48:G49"/>
    <mergeCell ref="I32:I33"/>
    <mergeCell ref="A34:A35"/>
    <mergeCell ref="B34:B35"/>
    <mergeCell ref="C34:C35"/>
    <mergeCell ref="D34:D35"/>
    <mergeCell ref="E34:E35"/>
    <mergeCell ref="H34:H35"/>
    <mergeCell ref="I34:I35"/>
    <mergeCell ref="F38:F39"/>
    <mergeCell ref="F34:F35"/>
    <mergeCell ref="G34:G35"/>
    <mergeCell ref="F42:F43"/>
    <mergeCell ref="G42:G43"/>
    <mergeCell ref="H42:H43"/>
    <mergeCell ref="I42:I43"/>
    <mergeCell ref="H48:H49"/>
    <mergeCell ref="I48:I49"/>
    <mergeCell ref="A48:A49"/>
    <mergeCell ref="B48:B49"/>
    <mergeCell ref="C48:C49"/>
    <mergeCell ref="D48:D49"/>
    <mergeCell ref="E48:E49"/>
    <mergeCell ref="A38:A39"/>
    <mergeCell ref="B38:B39"/>
    <mergeCell ref="C38:C39"/>
    <mergeCell ref="D38:D39"/>
    <mergeCell ref="E38:E39"/>
    <mergeCell ref="H28:H29"/>
    <mergeCell ref="I28:I29"/>
    <mergeCell ref="Q32:Q33"/>
    <mergeCell ref="A36:A37"/>
    <mergeCell ref="B36:B37"/>
    <mergeCell ref="C36:C37"/>
    <mergeCell ref="D36:D37"/>
    <mergeCell ref="E36:E37"/>
    <mergeCell ref="F30:F31"/>
    <mergeCell ref="G30:G31"/>
    <mergeCell ref="H30:H31"/>
    <mergeCell ref="I30:I31"/>
    <mergeCell ref="G38:G39"/>
    <mergeCell ref="F28:F29"/>
    <mergeCell ref="G28:G29"/>
    <mergeCell ref="F32:F33"/>
    <mergeCell ref="G32:G33"/>
    <mergeCell ref="A28:A29"/>
    <mergeCell ref="B28:B29"/>
    <mergeCell ref="R16:R17"/>
    <mergeCell ref="S16:S17"/>
    <mergeCell ref="Q16:Q17"/>
    <mergeCell ref="G44:G45"/>
    <mergeCell ref="H44:H45"/>
    <mergeCell ref="I44:I45"/>
    <mergeCell ref="Q24:Q25"/>
    <mergeCell ref="Q34:Q35"/>
    <mergeCell ref="H40:H41"/>
    <mergeCell ref="I40:I41"/>
    <mergeCell ref="H38:H39"/>
    <mergeCell ref="Q18:Q19"/>
    <mergeCell ref="R18:R19"/>
    <mergeCell ref="S18:S19"/>
    <mergeCell ref="R24:R25"/>
    <mergeCell ref="S24:S25"/>
    <mergeCell ref="R22:R23"/>
    <mergeCell ref="S22:S23"/>
    <mergeCell ref="R32:R33"/>
    <mergeCell ref="S32:S33"/>
    <mergeCell ref="H32:H33"/>
    <mergeCell ref="I38:I39"/>
    <mergeCell ref="S20:S21"/>
    <mergeCell ref="Q38:Q39"/>
    <mergeCell ref="Q48:Q49"/>
    <mergeCell ref="A46:A47"/>
    <mergeCell ref="B46:B47"/>
    <mergeCell ref="C46:C47"/>
    <mergeCell ref="D46:D47"/>
    <mergeCell ref="E46:E47"/>
    <mergeCell ref="Q36:Q37"/>
    <mergeCell ref="R12:R13"/>
    <mergeCell ref="S12:S13"/>
    <mergeCell ref="Q28:Q29"/>
    <mergeCell ref="R28:R29"/>
    <mergeCell ref="S28:S29"/>
    <mergeCell ref="F14:F15"/>
    <mergeCell ref="G14:G15"/>
    <mergeCell ref="H14:H15"/>
    <mergeCell ref="I14:I15"/>
    <mergeCell ref="Q12:Q13"/>
    <mergeCell ref="F36:F37"/>
    <mergeCell ref="G36:G37"/>
    <mergeCell ref="H36:H37"/>
    <mergeCell ref="I36:I37"/>
    <mergeCell ref="R48:R49"/>
    <mergeCell ref="S48:S49"/>
    <mergeCell ref="Q14:Q15"/>
    <mergeCell ref="S46:S47"/>
    <mergeCell ref="Q46:Q47"/>
    <mergeCell ref="R46:R47"/>
    <mergeCell ref="A9:A11"/>
    <mergeCell ref="B9:B11"/>
    <mergeCell ref="C9:C11"/>
    <mergeCell ref="D9:D11"/>
    <mergeCell ref="E9:E11"/>
    <mergeCell ref="S9:S11"/>
    <mergeCell ref="F9:F11"/>
    <mergeCell ref="G9:G11"/>
    <mergeCell ref="H9:H11"/>
    <mergeCell ref="I9:I11"/>
    <mergeCell ref="J9:J11"/>
    <mergeCell ref="N9:O9"/>
    <mergeCell ref="F46:F47"/>
    <mergeCell ref="G46:G47"/>
    <mergeCell ref="H46:H47"/>
    <mergeCell ref="I46:I47"/>
    <mergeCell ref="R14:R15"/>
    <mergeCell ref="S14:S15"/>
    <mergeCell ref="Q26:Q27"/>
    <mergeCell ref="R26:R27"/>
    <mergeCell ref="R36:R37"/>
  </mergeCells>
  <conditionalFormatting sqref="N12:N49">
    <cfRule type="cellIs" dxfId="3" priority="6" stopIfTrue="1" operator="greaterThan">
      <formula>0.0138888888888889</formula>
    </cfRule>
  </conditionalFormatting>
  <conditionalFormatting sqref="P32:Q49 Q28:Q30 Q14 P14:P31 Q16:Q26 P12:Q13">
    <cfRule type="cellIs" dxfId="2" priority="4" stopIfTrue="1" operator="greaterThan">
      <formula>16</formula>
    </cfRule>
  </conditionalFormatting>
  <printOptions horizontalCentered="1"/>
  <pageMargins left="0" right="0" top="0" bottom="0" header="0" footer="0"/>
  <pageSetup paperSize="9" scale="63" fitToHeight="0" orientation="landscape" r:id="rId1"/>
  <headerFooter alignWithMargins="0">
    <oddHeader>&amp;R© Комитет по ДКП ФКСР, 2015</oddHeader>
  </headerFooter>
  <ignoredErrors>
    <ignoredError sqref="N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19"/>
  <sheetViews>
    <sheetView view="pageBreakPreview" topLeftCell="A2" zoomScale="70" zoomScaleNormal="100" zoomScaleSheetLayoutView="70" workbookViewId="0">
      <selection activeCell="M16" sqref="M16"/>
    </sheetView>
  </sheetViews>
  <sheetFormatPr defaultRowHeight="12.75" outlineLevelCol="1"/>
  <cols>
    <col min="1" max="1" width="3.7109375" style="112" customWidth="1"/>
    <col min="2" max="2" width="4.7109375" style="11" customWidth="1"/>
    <col min="3" max="3" width="15.7109375" style="11" customWidth="1"/>
    <col min="4" max="4" width="9.42578125" style="11" customWidth="1"/>
    <col min="5" max="5" width="4.7109375" style="11" hidden="1" customWidth="1" outlineLevel="1"/>
    <col min="6" max="6" width="25.7109375" style="11" customWidth="1" collapsed="1"/>
    <col min="7" max="7" width="8.42578125" style="11" customWidth="1"/>
    <col min="8" max="9" width="12.7109375" style="11" customWidth="1"/>
    <col min="10" max="10" width="3.7109375" style="11" customWidth="1"/>
    <col min="11" max="11" width="9.7109375" style="11" customWidth="1"/>
    <col min="12" max="12" width="10.7109375" style="11" customWidth="1"/>
    <col min="13" max="13" width="10.85546875" style="11" customWidth="1"/>
    <col min="14" max="14" width="9.7109375" style="11" customWidth="1"/>
    <col min="15" max="15" width="10.85546875" style="11" customWidth="1"/>
    <col min="16" max="18" width="9.7109375" style="11" customWidth="1"/>
    <col min="19" max="19" width="6.7109375" style="112" customWidth="1"/>
    <col min="20" max="16384" width="9.140625" style="11"/>
  </cols>
  <sheetData>
    <row r="1" spans="1:38" s="2" customFormat="1" hidden="1">
      <c r="A1" s="1" t="s">
        <v>0</v>
      </c>
      <c r="C1" s="3"/>
      <c r="D1" s="1" t="s">
        <v>1</v>
      </c>
      <c r="E1" s="3"/>
      <c r="F1" s="3"/>
      <c r="G1" s="1" t="s">
        <v>2</v>
      </c>
      <c r="I1" s="3"/>
      <c r="J1" s="3"/>
      <c r="K1" s="3"/>
      <c r="L1" s="3"/>
      <c r="M1" s="3"/>
      <c r="N1" s="3"/>
      <c r="O1" s="3"/>
      <c r="P1" s="1" t="s">
        <v>3</v>
      </c>
      <c r="Q1" s="1" t="s">
        <v>4</v>
      </c>
      <c r="R1" s="1" t="s">
        <v>5</v>
      </c>
      <c r="S1" s="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38" s="10" customFormat="1" ht="45" customHeight="1">
      <c r="A2" s="18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81"/>
    </row>
    <row r="3" spans="1:38" ht="30" customHeight="1">
      <c r="B3" s="205" t="s">
        <v>187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169"/>
    </row>
    <row r="4" spans="1:38" s="12" customFormat="1" ht="15.95" customHeight="1">
      <c r="A4" s="187"/>
      <c r="B4" s="247" t="s">
        <v>6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182"/>
    </row>
    <row r="5" spans="1:38" s="13" customFormat="1" ht="15.95" customHeight="1">
      <c r="A5" s="188"/>
      <c r="B5" s="248" t="s">
        <v>7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183"/>
    </row>
    <row r="6" spans="1:38" s="14" customFormat="1" ht="15.95" customHeight="1">
      <c r="A6" s="189"/>
      <c r="B6" s="249" t="s">
        <v>188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184"/>
    </row>
    <row r="7" spans="1:38" s="14" customFormat="1" ht="15.95" customHeight="1">
      <c r="A7" s="184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84"/>
    </row>
    <row r="8" spans="1:38" s="20" customFormat="1" ht="15" customHeight="1" thickBot="1">
      <c r="A8" s="185"/>
      <c r="B8" s="15" t="s">
        <v>46</v>
      </c>
      <c r="D8" s="17"/>
      <c r="E8" s="17"/>
      <c r="F8" s="17"/>
      <c r="G8" s="17"/>
      <c r="H8" s="18"/>
      <c r="I8" s="16"/>
      <c r="J8" s="16"/>
      <c r="K8" s="16"/>
      <c r="L8" s="16"/>
      <c r="M8" s="16"/>
      <c r="N8" s="16"/>
      <c r="O8" s="16"/>
      <c r="P8" s="16"/>
      <c r="Q8" s="16"/>
      <c r="R8" s="19" t="s">
        <v>47</v>
      </c>
      <c r="S8" s="185"/>
    </row>
    <row r="9" spans="1:38" s="26" customFormat="1" ht="15" customHeight="1">
      <c r="A9" s="305"/>
      <c r="B9" s="306" t="s">
        <v>9</v>
      </c>
      <c r="C9" s="253" t="s">
        <v>10</v>
      </c>
      <c r="D9" s="256" t="s">
        <v>11</v>
      </c>
      <c r="E9" s="259" t="s">
        <v>12</v>
      </c>
      <c r="F9" s="253" t="s">
        <v>13</v>
      </c>
      <c r="G9" s="256" t="s">
        <v>11</v>
      </c>
      <c r="H9" s="256" t="s">
        <v>14</v>
      </c>
      <c r="I9" s="256" t="s">
        <v>15</v>
      </c>
      <c r="J9" s="259" t="s">
        <v>16</v>
      </c>
      <c r="K9" s="21" t="s">
        <v>17</v>
      </c>
      <c r="L9" s="22">
        <v>15</v>
      </c>
      <c r="M9" s="23" t="s">
        <v>18</v>
      </c>
      <c r="N9" s="262" t="s">
        <v>19</v>
      </c>
      <c r="O9" s="262"/>
      <c r="P9" s="23">
        <v>1</v>
      </c>
      <c r="Q9" s="24" t="s">
        <v>20</v>
      </c>
      <c r="R9" s="193">
        <v>2.0833333333333332E-2</v>
      </c>
      <c r="S9" s="301"/>
    </row>
    <row r="10" spans="1:38" s="26" customFormat="1" ht="15" customHeight="1">
      <c r="A10" s="305"/>
      <c r="B10" s="307"/>
      <c r="C10" s="254"/>
      <c r="D10" s="257"/>
      <c r="E10" s="260"/>
      <c r="F10" s="254"/>
      <c r="G10" s="257"/>
      <c r="H10" s="257"/>
      <c r="I10" s="257"/>
      <c r="J10" s="260"/>
      <c r="K10" s="27" t="s">
        <v>22</v>
      </c>
      <c r="L10" s="28">
        <v>15</v>
      </c>
      <c r="M10" s="29" t="s">
        <v>18</v>
      </c>
      <c r="N10" s="30"/>
      <c r="O10" s="30"/>
      <c r="P10" s="29"/>
      <c r="Q10" s="31"/>
      <c r="R10" s="194"/>
      <c r="S10" s="301"/>
    </row>
    <row r="11" spans="1:38" s="26" customFormat="1" ht="39.950000000000003" customHeight="1" thickBot="1">
      <c r="A11" s="305"/>
      <c r="B11" s="308"/>
      <c r="C11" s="255"/>
      <c r="D11" s="258"/>
      <c r="E11" s="261"/>
      <c r="F11" s="255"/>
      <c r="G11" s="258"/>
      <c r="H11" s="258"/>
      <c r="I11" s="258"/>
      <c r="J11" s="261"/>
      <c r="K11" s="33" t="s">
        <v>23</v>
      </c>
      <c r="L11" s="34" t="s">
        <v>24</v>
      </c>
      <c r="M11" s="35" t="s">
        <v>25</v>
      </c>
      <c r="N11" s="35" t="s">
        <v>26</v>
      </c>
      <c r="O11" s="35" t="s">
        <v>27</v>
      </c>
      <c r="P11" s="36" t="s">
        <v>28</v>
      </c>
      <c r="Q11" s="36" t="s">
        <v>29</v>
      </c>
      <c r="R11" s="195" t="s">
        <v>30</v>
      </c>
      <c r="S11" s="301"/>
    </row>
    <row r="12" spans="1:38" s="44" customFormat="1" ht="23.25" customHeight="1">
      <c r="A12" s="302"/>
      <c r="B12" s="226">
        <v>95</v>
      </c>
      <c r="C12" s="303" t="s">
        <v>150</v>
      </c>
      <c r="D12" s="241" t="s">
        <v>153</v>
      </c>
      <c r="E12" s="235"/>
      <c r="F12" s="232" t="s">
        <v>206</v>
      </c>
      <c r="G12" s="235" t="s">
        <v>186</v>
      </c>
      <c r="H12" s="280" t="s">
        <v>119</v>
      </c>
      <c r="I12" s="282" t="s">
        <v>137</v>
      </c>
      <c r="J12" s="164">
        <v>1</v>
      </c>
      <c r="K12" s="39">
        <v>0.4375</v>
      </c>
      <c r="L12" s="136">
        <v>0.48660879629629633</v>
      </c>
      <c r="M12" s="137">
        <v>0.49952546296296302</v>
      </c>
      <c r="N12" s="41">
        <f>M12-L12</f>
        <v>1.2916666666666687E-2</v>
      </c>
      <c r="O12" s="42">
        <f t="shared" ref="O12" si="0">L12-K12</f>
        <v>4.9108796296296331E-2</v>
      </c>
      <c r="P12" s="162">
        <f>$L$9/O12/24</f>
        <v>12.72684421399952</v>
      </c>
      <c r="Q12" s="211">
        <f>SUM($L$9:$L$10)/R12/24</f>
        <v>12.809868343019815</v>
      </c>
      <c r="R12" s="298">
        <f>SUM(O12:O13)</f>
        <v>9.758101851851847E-2</v>
      </c>
      <c r="S12" s="300"/>
    </row>
    <row r="13" spans="1:38" s="44" customFormat="1" ht="23.25" customHeight="1" thickBot="1">
      <c r="A13" s="302"/>
      <c r="B13" s="228"/>
      <c r="C13" s="304"/>
      <c r="D13" s="243"/>
      <c r="E13" s="237"/>
      <c r="F13" s="234"/>
      <c r="G13" s="281"/>
      <c r="H13" s="281"/>
      <c r="I13" s="283"/>
      <c r="J13" s="165">
        <v>2</v>
      </c>
      <c r="K13" s="46">
        <f>M12+$R$9</f>
        <v>0.52035879629629633</v>
      </c>
      <c r="L13" s="138">
        <v>0.56883101851851847</v>
      </c>
      <c r="M13" s="150">
        <v>0.57809027777777777</v>
      </c>
      <c r="N13" s="46">
        <f>M13-L13</f>
        <v>9.2592592592593004E-3</v>
      </c>
      <c r="O13" s="48">
        <f>L13-K13</f>
        <v>4.8472222222222139E-2</v>
      </c>
      <c r="P13" s="163">
        <f>$L$10/O13/24</f>
        <v>12.893982808022946</v>
      </c>
      <c r="Q13" s="213"/>
      <c r="R13" s="299"/>
      <c r="S13" s="300"/>
    </row>
    <row r="14" spans="1:38" s="44" customFormat="1" ht="12.75" customHeight="1">
      <c r="A14" s="50"/>
      <c r="B14" s="51"/>
      <c r="C14" s="52"/>
      <c r="D14" s="53"/>
      <c r="E14" s="54"/>
      <c r="F14" s="52"/>
      <c r="G14" s="55"/>
      <c r="H14" s="53"/>
      <c r="I14" s="56"/>
      <c r="J14" s="57"/>
      <c r="K14" s="58"/>
      <c r="L14" s="59"/>
      <c r="M14" s="58"/>
      <c r="N14" s="58"/>
      <c r="O14" s="60"/>
      <c r="P14" s="61"/>
      <c r="Q14" s="61"/>
      <c r="R14" s="62"/>
      <c r="S14" s="63"/>
    </row>
    <row r="15" spans="1:38" ht="30" customHeight="1">
      <c r="A15" s="190"/>
      <c r="B15" s="64"/>
      <c r="F15" s="64" t="s">
        <v>31</v>
      </c>
      <c r="G15" s="64"/>
      <c r="H15" s="11" t="s">
        <v>221</v>
      </c>
      <c r="J15" s="196"/>
      <c r="N15" s="64"/>
      <c r="O15" s="64"/>
      <c r="P15" s="64"/>
      <c r="Q15" s="64"/>
      <c r="R15" s="64"/>
    </row>
    <row r="16" spans="1:38" ht="30" customHeight="1">
      <c r="A16" s="190"/>
      <c r="B16" s="64"/>
      <c r="F16" s="64" t="s">
        <v>32</v>
      </c>
      <c r="G16" s="64"/>
      <c r="H16" s="11" t="s">
        <v>222</v>
      </c>
      <c r="J16" s="196"/>
      <c r="N16" s="64"/>
      <c r="O16" s="64"/>
      <c r="P16" s="64"/>
      <c r="Q16" s="64"/>
      <c r="R16" s="64"/>
    </row>
    <row r="17" spans="1:1">
      <c r="A17" s="191"/>
    </row>
    <row r="18" spans="1:1">
      <c r="A18" s="192"/>
    </row>
    <row r="19" spans="1:1">
      <c r="A19" s="192"/>
    </row>
  </sheetData>
  <sheetProtection formatCells="0" formatColumns="0" formatRows="0" insertColumns="0" insertRows="0" insertHyperlinks="0" deleteColumns="0" deleteRows="0" sort="0" autoFilter="0" pivotTables="0"/>
  <mergeCells count="28">
    <mergeCell ref="B3:R3"/>
    <mergeCell ref="B4:R4"/>
    <mergeCell ref="B5:R5"/>
    <mergeCell ref="B6:R6"/>
    <mergeCell ref="I9:I11"/>
    <mergeCell ref="J9:J11"/>
    <mergeCell ref="N9:O9"/>
    <mergeCell ref="A9:A11"/>
    <mergeCell ref="B9:B11"/>
    <mergeCell ref="C9:C11"/>
    <mergeCell ref="D9:D11"/>
    <mergeCell ref="E9:E11"/>
    <mergeCell ref="Q12:Q13"/>
    <mergeCell ref="R12:R13"/>
    <mergeCell ref="S12:S13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F9:F11"/>
    <mergeCell ref="G9:G11"/>
    <mergeCell ref="H9:H11"/>
  </mergeCells>
  <conditionalFormatting sqref="N12:N13">
    <cfRule type="cellIs" dxfId="1" priority="3" stopIfTrue="1" operator="greaterThan">
      <formula>0.0138888888888889</formula>
    </cfRule>
  </conditionalFormatting>
  <conditionalFormatting sqref="P12:Q13">
    <cfRule type="cellIs" dxfId="0" priority="1" stopIfTrue="1" operator="greaterThan">
      <formula>16</formula>
    </cfRule>
  </conditionalFormatting>
  <printOptions horizontalCentered="1"/>
  <pageMargins left="0" right="0" top="0" bottom="0" header="0" footer="0"/>
  <pageSetup paperSize="9" scale="83" fitToHeight="0" orientation="landscape" r:id="rId1"/>
  <headerFooter alignWithMargins="0">
    <oddHeader>&amp;R© Комитет по ДКП ФКСР, 2015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МАСТЕР ЛИСТ</vt:lpstr>
      <vt:lpstr>CEN 80</vt:lpstr>
      <vt:lpstr>CEN40</vt:lpstr>
      <vt:lpstr>CEN30</vt:lpstr>
      <vt:lpstr>'CEN 80'!Заголовки_для_печати</vt:lpstr>
      <vt:lpstr>'CEN30'!Заголовки_для_печати</vt:lpstr>
      <vt:lpstr>'CEN40'!Заголовки_для_печати</vt:lpstr>
      <vt:lpstr>'МАСТЕР ЛИСТ'!Заголовки_для_печати</vt:lpstr>
      <vt:lpstr>'CEN 80'!Область_печати</vt:lpstr>
      <vt:lpstr>'CEN30'!Область_печати</vt:lpstr>
      <vt:lpstr>'CEN40'!Область_печати</vt:lpstr>
      <vt:lpstr>'МАСТЕР ЛИСТ'!Область_печати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Филатова Ирина Васильевна</cp:lastModifiedBy>
  <cp:lastPrinted>2017-04-03T14:01:43Z</cp:lastPrinted>
  <dcterms:created xsi:type="dcterms:W3CDTF">2017-03-31T18:14:52Z</dcterms:created>
  <dcterms:modified xsi:type="dcterms:W3CDTF">2017-04-06T11:58:32Z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